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2"/>
  </bookViews>
  <sheets>
    <sheet name="ICMS 2001 - Tesouro Nacional" sheetId="1" r:id="rId1"/>
    <sheet name="VA - 2001" sheetId="2" r:id="rId2"/>
    <sheet name="ICMS 2002" sheetId="3" r:id="rId3"/>
  </sheets>
  <definedNames>
    <definedName name="_xlnm.Print_Area" localSheetId="2">'ICMS 2002'!$A$1:$L$225</definedName>
    <definedName name="_xlnm.Print_Titles" localSheetId="0">'ICMS 2001 - Tesouro Nacional'!$1:$1</definedName>
    <definedName name="_xlnm.Print_Titles" localSheetId="2">'ICMS 2002'!$1:$1</definedName>
  </definedNames>
  <calcPr fullCalcOnLoad="1"/>
</workbook>
</file>

<file path=xl/sharedStrings.xml><?xml version="1.0" encoding="utf-8"?>
<sst xmlns="http://schemas.openxmlformats.org/spreadsheetml/2006/main" count="915" uniqueCount="484">
  <si>
    <t>10022</t>
  </si>
  <si>
    <t>10014</t>
  </si>
  <si>
    <t>10030</t>
  </si>
  <si>
    <t>10049</t>
  </si>
  <si>
    <t>10065</t>
  </si>
  <si>
    <t>10057</t>
  </si>
  <si>
    <t>10073</t>
  </si>
  <si>
    <t>ALTOS</t>
  </si>
  <si>
    <t>10081</t>
  </si>
  <si>
    <t>10090</t>
  </si>
  <si>
    <t>AMARANTE</t>
  </si>
  <si>
    <t>10111</t>
  </si>
  <si>
    <t>10138</t>
  </si>
  <si>
    <t>10154</t>
  </si>
  <si>
    <t>10170</t>
  </si>
  <si>
    <t>AROAZES</t>
  </si>
  <si>
    <t>10197</t>
  </si>
  <si>
    <t>ARRAIAL</t>
  </si>
  <si>
    <t>10103</t>
  </si>
  <si>
    <t>10219</t>
  </si>
  <si>
    <t>AVELINO LOPES</t>
  </si>
  <si>
    <t>10227</t>
  </si>
  <si>
    <t>BAIXA GRANDE DO RIBEIRO</t>
  </si>
  <si>
    <t>10120</t>
  </si>
  <si>
    <t>LAGOA ALEGRE</t>
  </si>
  <si>
    <t>11061</t>
  </si>
  <si>
    <t>11126</t>
  </si>
  <si>
    <t>11088</t>
  </si>
  <si>
    <t>11142</t>
  </si>
  <si>
    <t>11169</t>
  </si>
  <si>
    <t>11118</t>
  </si>
  <si>
    <t>LANDRI SALES</t>
  </si>
  <si>
    <t>11134</t>
  </si>
  <si>
    <t>LUIZ CORREIA</t>
  </si>
  <si>
    <t>11150</t>
  </si>
  <si>
    <t>11207</t>
  </si>
  <si>
    <t>MADEIRO</t>
  </si>
  <si>
    <t>11177</t>
  </si>
  <si>
    <t>11185</t>
  </si>
  <si>
    <t>11193</t>
  </si>
  <si>
    <t>MARCOS PARENTE</t>
  </si>
  <si>
    <t>11223</t>
  </si>
  <si>
    <t>11215</t>
  </si>
  <si>
    <t>11231</t>
  </si>
  <si>
    <t>MIGUEL ALVES</t>
  </si>
  <si>
    <t>11258</t>
  </si>
  <si>
    <t>11240</t>
  </si>
  <si>
    <t>11274</t>
  </si>
  <si>
    <t>MONSENHOR GIL</t>
  </si>
  <si>
    <t>11290</t>
  </si>
  <si>
    <t>11312</t>
  </si>
  <si>
    <t>11266</t>
  </si>
  <si>
    <t>11282</t>
  </si>
  <si>
    <t>11304</t>
  </si>
  <si>
    <t>MURICI DOS PORTELAS</t>
  </si>
  <si>
    <t>11339</t>
  </si>
  <si>
    <t>11320</t>
  </si>
  <si>
    <t>11355</t>
  </si>
  <si>
    <t>11487</t>
  </si>
  <si>
    <t>NOVA SANTA RITA</t>
  </si>
  <si>
    <t>11371</t>
  </si>
  <si>
    <t>11347</t>
  </si>
  <si>
    <t>11398</t>
  </si>
  <si>
    <t>OEIRAS</t>
  </si>
  <si>
    <t>11363</t>
  </si>
  <si>
    <t>11436</t>
  </si>
  <si>
    <t>PADRE MARCOS</t>
  </si>
  <si>
    <t>11452</t>
  </si>
  <si>
    <t>PAES LANDIM</t>
  </si>
  <si>
    <t>11380</t>
  </si>
  <si>
    <t>11495</t>
  </si>
  <si>
    <t>PALMEIRAIS</t>
  </si>
  <si>
    <t>11479</t>
  </si>
  <si>
    <t>11401</t>
  </si>
  <si>
    <t>11517</t>
  </si>
  <si>
    <t>11533</t>
  </si>
  <si>
    <t>11541</t>
  </si>
  <si>
    <t>11568</t>
  </si>
  <si>
    <t>11550</t>
  </si>
  <si>
    <t>PAULISTANA</t>
  </si>
  <si>
    <t>11444</t>
  </si>
  <si>
    <t>PAVUSSU</t>
  </si>
  <si>
    <t>11576</t>
  </si>
  <si>
    <t>PEDRO II</t>
  </si>
  <si>
    <t>11460</t>
  </si>
  <si>
    <t>PEDRO LAURENTINO</t>
  </si>
  <si>
    <t>11592</t>
  </si>
  <si>
    <t>PICOS</t>
  </si>
  <si>
    <t>11614</t>
  </si>
  <si>
    <t>PIMENTEIRAS</t>
  </si>
  <si>
    <t>11630</t>
  </si>
  <si>
    <t>PIO IX</t>
  </si>
  <si>
    <t>11657</t>
  </si>
  <si>
    <t>PIRACURUCA</t>
  </si>
  <si>
    <t>11673</t>
  </si>
  <si>
    <t>PIRIPIRI</t>
  </si>
  <si>
    <t>11690</t>
  </si>
  <si>
    <t>PORTO</t>
  </si>
  <si>
    <t>11509</t>
  </si>
  <si>
    <t>11711</t>
  </si>
  <si>
    <t>11720</t>
  </si>
  <si>
    <t>QUEIMADA NOVA</t>
  </si>
  <si>
    <t>11738</t>
  </si>
  <si>
    <t>11754</t>
  </si>
  <si>
    <t>11525</t>
  </si>
  <si>
    <t>RIACHO FRIO</t>
  </si>
  <si>
    <t>11584</t>
  </si>
  <si>
    <t>11770</t>
  </si>
  <si>
    <t>RIBEIRO GONCALVES</t>
  </si>
  <si>
    <t>11797</t>
  </si>
  <si>
    <t>11606</t>
  </si>
  <si>
    <t>11762</t>
  </si>
  <si>
    <t>11819</t>
  </si>
  <si>
    <t>11800</t>
  </si>
  <si>
    <t>SANTA CRUZ DOS MILAGRES</t>
  </si>
  <si>
    <t>11835</t>
  </si>
  <si>
    <t>SANTA FILOMENA</t>
  </si>
  <si>
    <t>11851</t>
  </si>
  <si>
    <t>SANTA LUZ</t>
  </si>
  <si>
    <t>11827</t>
  </si>
  <si>
    <t>11860</t>
  </si>
  <si>
    <t>11878</t>
  </si>
  <si>
    <t>11894</t>
  </si>
  <si>
    <t>11908</t>
  </si>
  <si>
    <t>11932</t>
  </si>
  <si>
    <t>11649</t>
  </si>
  <si>
    <t>11959</t>
  </si>
  <si>
    <t>11983</t>
  </si>
  <si>
    <t>11665</t>
  </si>
  <si>
    <t>11975</t>
  </si>
  <si>
    <t>11681</t>
  </si>
  <si>
    <t>11703</t>
  </si>
  <si>
    <t>11991</t>
  </si>
  <si>
    <t>12009</t>
  </si>
  <si>
    <t>12017</t>
  </si>
  <si>
    <t>12033</t>
  </si>
  <si>
    <t>12050</t>
  </si>
  <si>
    <t>12068</t>
  </si>
  <si>
    <t>11746</t>
  </si>
  <si>
    <t>11789</t>
  </si>
  <si>
    <t>12076</t>
  </si>
  <si>
    <t>12092</t>
  </si>
  <si>
    <t>12114</t>
  </si>
  <si>
    <t>11843</t>
  </si>
  <si>
    <t>11886</t>
  </si>
  <si>
    <t>12122</t>
  </si>
  <si>
    <t>SIGEFREDO PACHECO</t>
  </si>
  <si>
    <t>12130</t>
  </si>
  <si>
    <t>12157</t>
  </si>
  <si>
    <t>12173</t>
  </si>
  <si>
    <t>11924</t>
  </si>
  <si>
    <t>SUSSUAPARA</t>
  </si>
  <si>
    <t>11940</t>
  </si>
  <si>
    <t>11967</t>
  </si>
  <si>
    <t>12190</t>
  </si>
  <si>
    <t>TERESINA</t>
  </si>
  <si>
    <t>12211</t>
  </si>
  <si>
    <t>12238</t>
  </si>
  <si>
    <t>12254</t>
  </si>
  <si>
    <t>12262</t>
  </si>
  <si>
    <t>12270</t>
  </si>
  <si>
    <t>12106</t>
  </si>
  <si>
    <t>VERA MENDES</t>
  </si>
  <si>
    <t>12149</t>
  </si>
  <si>
    <t>12165</t>
  </si>
  <si>
    <t>WALL FERRAZ</t>
  </si>
  <si>
    <t>Índice 3</t>
  </si>
  <si>
    <t>Índice 2</t>
  </si>
  <si>
    <t>BARRA D'ALCANTARA</t>
  </si>
  <si>
    <t>10235</t>
  </si>
  <si>
    <t>BARRAS</t>
  </si>
  <si>
    <t>10251</t>
  </si>
  <si>
    <t>10278</t>
  </si>
  <si>
    <t>BARRO DURO</t>
  </si>
  <si>
    <t>10294</t>
  </si>
  <si>
    <t>BATALHA</t>
  </si>
  <si>
    <t>10146</t>
  </si>
  <si>
    <t>10162</t>
  </si>
  <si>
    <t>10316</t>
  </si>
  <si>
    <t>BENEDITINOS</t>
  </si>
  <si>
    <t>10332</t>
  </si>
  <si>
    <t>10189</t>
  </si>
  <si>
    <t>10200</t>
  </si>
  <si>
    <t>BOA HORA</t>
  </si>
  <si>
    <t>10359</t>
  </si>
  <si>
    <t>BOCAINA</t>
  </si>
  <si>
    <t>10375</t>
  </si>
  <si>
    <t>BOM JESUS</t>
  </si>
  <si>
    <t>10367</t>
  </si>
  <si>
    <t>10340</t>
  </si>
  <si>
    <t>10243</t>
  </si>
  <si>
    <t>10383</t>
  </si>
  <si>
    <t>BRASILEIRA</t>
  </si>
  <si>
    <t>10260</t>
  </si>
  <si>
    <t>10391</t>
  </si>
  <si>
    <t>BURITI DOS LOPES</t>
  </si>
  <si>
    <t>10405</t>
  </si>
  <si>
    <t>BURITI DOS MONTES</t>
  </si>
  <si>
    <t>10421</t>
  </si>
  <si>
    <t>10286</t>
  </si>
  <si>
    <t>10308</t>
  </si>
  <si>
    <t>CAJUEIRO DA PRAIA</t>
  </si>
  <si>
    <t>10448</t>
  </si>
  <si>
    <t>10413</t>
  </si>
  <si>
    <t>10324</t>
  </si>
  <si>
    <t>CAMPO ALEGRE DO FIDALGO</t>
  </si>
  <si>
    <t>10480</t>
  </si>
  <si>
    <t>10502</t>
  </si>
  <si>
    <t>10430</t>
  </si>
  <si>
    <t>CAMPO MAIOR</t>
  </si>
  <si>
    <t>10464</t>
  </si>
  <si>
    <t>CANAVIEIRA</t>
  </si>
  <si>
    <t>10456</t>
  </si>
  <si>
    <t>CANTO DO BURITI</t>
  </si>
  <si>
    <t>10472</t>
  </si>
  <si>
    <t>10600</t>
  </si>
  <si>
    <t>10499</t>
  </si>
  <si>
    <t>CARACOL</t>
  </si>
  <si>
    <t>10626</t>
  </si>
  <si>
    <t>10642</t>
  </si>
  <si>
    <t>10510</t>
  </si>
  <si>
    <t>10669</t>
  </si>
  <si>
    <t>10537</t>
  </si>
  <si>
    <t>COCAL</t>
  </si>
  <si>
    <t>10685</t>
  </si>
  <si>
    <t>COCAL DE TELHA</t>
  </si>
  <si>
    <t>10707</t>
  </si>
  <si>
    <t>COCAL DOS ALVES</t>
  </si>
  <si>
    <t>10529</t>
  </si>
  <si>
    <t>COIVARAS</t>
  </si>
  <si>
    <t>10545</t>
  </si>
  <si>
    <t>10561</t>
  </si>
  <si>
    <t>10553</t>
  </si>
  <si>
    <t>10588</t>
  </si>
  <si>
    <t>10570</t>
  </si>
  <si>
    <t>CORRENTE</t>
  </si>
  <si>
    <t>10596</t>
  </si>
  <si>
    <t>10618</t>
  </si>
  <si>
    <t>CRISTINO CASTRO</t>
  </si>
  <si>
    <t>10634</t>
  </si>
  <si>
    <t>10723</t>
  </si>
  <si>
    <t>CURRAIS</t>
  </si>
  <si>
    <t>10766</t>
  </si>
  <si>
    <t>10782</t>
  </si>
  <si>
    <t>CURRALINHOS</t>
  </si>
  <si>
    <t>10650</t>
  </si>
  <si>
    <t>12297</t>
  </si>
  <si>
    <t>DIRCEU ARCOVERDE</t>
  </si>
  <si>
    <t>10677</t>
  </si>
  <si>
    <t>DOM EXPEDITO LOPES</t>
  </si>
  <si>
    <t>11428</t>
  </si>
  <si>
    <t>11410</t>
  </si>
  <si>
    <t>10693</t>
  </si>
  <si>
    <t>10715</t>
  </si>
  <si>
    <t>ELIZEU MARTINS</t>
  </si>
  <si>
    <t>10731</t>
  </si>
  <si>
    <t>ESPERANTINA</t>
  </si>
  <si>
    <t>10740</t>
  </si>
  <si>
    <t>10758</t>
  </si>
  <si>
    <t>10804</t>
  </si>
  <si>
    <t>10774</t>
  </si>
  <si>
    <t>FLORIANO</t>
  </si>
  <si>
    <t>10790</t>
  </si>
  <si>
    <t>10812</t>
  </si>
  <si>
    <t>10820</t>
  </si>
  <si>
    <t>FRANCISCO MACEDO</t>
  </si>
  <si>
    <t>10839</t>
  </si>
  <si>
    <t>FRANCISCO SANTOS</t>
  </si>
  <si>
    <t>10855</t>
  </si>
  <si>
    <t>FRONTEIRAS</t>
  </si>
  <si>
    <t>10847</t>
  </si>
  <si>
    <t>10871</t>
  </si>
  <si>
    <t>10898</t>
  </si>
  <si>
    <t>GUADALUPE</t>
  </si>
  <si>
    <t>10863</t>
  </si>
  <si>
    <t>GUARIBAS</t>
  </si>
  <si>
    <t>10910</t>
  </si>
  <si>
    <t>10880</t>
  </si>
  <si>
    <t>ILHA GRANDE</t>
  </si>
  <si>
    <t>10936</t>
  </si>
  <si>
    <t>INHUMA</t>
  </si>
  <si>
    <t>10952</t>
  </si>
  <si>
    <t>10995</t>
  </si>
  <si>
    <t>11010</t>
  </si>
  <si>
    <t>ITAUEIRAS</t>
  </si>
  <si>
    <t>10979</t>
  </si>
  <si>
    <t>11029</t>
  </si>
  <si>
    <t>11037</t>
  </si>
  <si>
    <t>11045</t>
  </si>
  <si>
    <t>JARDIM DO MULATO</t>
  </si>
  <si>
    <t>10901</t>
  </si>
  <si>
    <t>11053</t>
  </si>
  <si>
    <t>JERUMENHA</t>
  </si>
  <si>
    <t>10928</t>
  </si>
  <si>
    <t>11070</t>
  </si>
  <si>
    <t>JOAQUIM PIRES</t>
  </si>
  <si>
    <t>10944</t>
  </si>
  <si>
    <t>JOCA MARQUES</t>
  </si>
  <si>
    <t>11096</t>
  </si>
  <si>
    <t>10960</t>
  </si>
  <si>
    <t>10987</t>
  </si>
  <si>
    <t>11002</t>
  </si>
  <si>
    <t>JUREMA</t>
  </si>
  <si>
    <t>11100</t>
  </si>
  <si>
    <t>GEMINIANO</t>
  </si>
  <si>
    <t>MUNICÍPIO</t>
  </si>
  <si>
    <t>Valor Adicionado 1998* R$</t>
  </si>
  <si>
    <t>Índice VA 1998</t>
  </si>
  <si>
    <t>Cod.</t>
  </si>
  <si>
    <t>Índice 1      Média VA 97/98</t>
  </si>
  <si>
    <t>ISAIAS COELHO</t>
  </si>
  <si>
    <t>População 99</t>
  </si>
  <si>
    <t>Área 99</t>
  </si>
  <si>
    <t>Valor Adicionado 1999* R$</t>
  </si>
  <si>
    <t>Índice VA 1999</t>
  </si>
  <si>
    <t>12025</t>
  </si>
  <si>
    <t>PAU D'ARCO</t>
  </si>
  <si>
    <t>ACAUA</t>
  </si>
  <si>
    <t>AGRICOLANDIA</t>
  </si>
  <si>
    <t>AGUA BRANCA</t>
  </si>
  <si>
    <t>ALEGRETE DO PIAUI</t>
  </si>
  <si>
    <t>ALTO LONGA</t>
  </si>
  <si>
    <t>ALVORADA DO GURGUEIA</t>
  </si>
  <si>
    <t>ANGICAL DO PIAUI</t>
  </si>
  <si>
    <t>ANISIO DE ABREU</t>
  </si>
  <si>
    <t>ANTONIO ALMEIDA</t>
  </si>
  <si>
    <t>ASSUNCAO DO PIAUI</t>
  </si>
  <si>
    <t>BELA VISTA DO PIAUI</t>
  </si>
  <si>
    <t>BELEM DO PIAUI</t>
  </si>
  <si>
    <t>BERTOLINEA</t>
  </si>
  <si>
    <t>BETANIA DO PIAUI</t>
  </si>
  <si>
    <t>BOM PRINCIPIO DO PIAUI</t>
  </si>
  <si>
    <t>BONFIM DO PIAUI</t>
  </si>
  <si>
    <t>BOQUEIRAO DO PIAUI</t>
  </si>
  <si>
    <t>BREJO DO PIAUI</t>
  </si>
  <si>
    <t>CABECEIRAS DO PIAUI</t>
  </si>
  <si>
    <t>CAJAZEIRAS DO PIAUI</t>
  </si>
  <si>
    <t>CALDEIRAO GRANDE DO PIAUI</t>
  </si>
  <si>
    <t>CAMPINAS DO PIAUI</t>
  </si>
  <si>
    <t>CAMPO GRANDE DO PIAUI</t>
  </si>
  <si>
    <t>CAMPO LARGO DO PIAUI</t>
  </si>
  <si>
    <t>CAPITAO DE CAMPOS</t>
  </si>
  <si>
    <t>CAPITAO GERVASIO OLIVEIRA</t>
  </si>
  <si>
    <t>CARAUBAS DO PIAUI</t>
  </si>
  <si>
    <t>CARIDADE DO PIAUI</t>
  </si>
  <si>
    <t>CASTELO DO PIAUI</t>
  </si>
  <si>
    <t>CAXINGO</t>
  </si>
  <si>
    <t>COLONIA DO GURGUEIA</t>
  </si>
  <si>
    <t>COLONIA DO PIAUI</t>
  </si>
  <si>
    <t>CONCEICAO DO CANINDE</t>
  </si>
  <si>
    <t>CORONEL JOSE DIAS</t>
  </si>
  <si>
    <t>CURIMATA</t>
  </si>
  <si>
    <t>CURRAL NOVO DO PIAUI</t>
  </si>
  <si>
    <t>DEMERVAL LOBAO</t>
  </si>
  <si>
    <t>DOM INOCENCIO</t>
  </si>
  <si>
    <t>DOMINGOS MOURAO</t>
  </si>
  <si>
    <t>ELESBAO VELOSO</t>
  </si>
  <si>
    <t>FARTURA DO PIAUI</t>
  </si>
  <si>
    <t>FLORES DO PIAUI</t>
  </si>
  <si>
    <t>FLORESTA DO PIAUI</t>
  </si>
  <si>
    <t>FRANCINOPOLIS</t>
  </si>
  <si>
    <t>FRANCISCO AIRES</t>
  </si>
  <si>
    <t>GILBUES</t>
  </si>
  <si>
    <t>HUGO NAPOLEAO</t>
  </si>
  <si>
    <t>ITAINOPOLIS</t>
  </si>
  <si>
    <t>JACOBINA DO PIAUI</t>
  </si>
  <si>
    <t>JAICOS</t>
  </si>
  <si>
    <t>JATOBA DO PIAUI</t>
  </si>
  <si>
    <t>JOAO COSTA</t>
  </si>
  <si>
    <t>JOSE DE FREITAS</t>
  </si>
  <si>
    <t>JUAZEIRO DO PIAUI</t>
  </si>
  <si>
    <t>JULIO BORGES</t>
  </si>
  <si>
    <t>LAGOA DE SAO FRANCISCO</t>
  </si>
  <si>
    <t>LAGOA DO BARRO DO PIAUI</t>
  </si>
  <si>
    <t>LAGOA DO PIAUI</t>
  </si>
  <si>
    <t>LAGOA DO SITIO</t>
  </si>
  <si>
    <t>LAGOINHA DO PIAUI</t>
  </si>
  <si>
    <t>LUZILANDIA</t>
  </si>
  <si>
    <t>MANOEL EMIDIO</t>
  </si>
  <si>
    <t>MARCOLANDIA</t>
  </si>
  <si>
    <t>MASSAPE DO PIAUI</t>
  </si>
  <si>
    <t>MATIAS OLIMPIO</t>
  </si>
  <si>
    <t>MIGUEL LEAO</t>
  </si>
  <si>
    <t>MILTON BRANDAO</t>
  </si>
  <si>
    <t>MONSENHOR HIPOLITO</t>
  </si>
  <si>
    <t>MONTE ALEGRE DO PIAUI</t>
  </si>
  <si>
    <t>MORRO CABECA NO TEMPO</t>
  </si>
  <si>
    <t>NAZARE DO PIAUI</t>
  </si>
  <si>
    <t>NOSSA SENHORA DE NAZARE</t>
  </si>
  <si>
    <t>NOSSA SENHORA DOS REMEDIOS</t>
  </si>
  <si>
    <t>NOVO SANTO ANTONIO</t>
  </si>
  <si>
    <t>PAJEU DO PIAUI</t>
  </si>
  <si>
    <t>PAQUETA</t>
  </si>
  <si>
    <t>PARNAGUA</t>
  </si>
  <si>
    <t>PARNAIBA</t>
  </si>
  <si>
    <t>PASSAGEM FRANCA DO PIAUI</t>
  </si>
  <si>
    <t>PATOS DO PIAUI</t>
  </si>
  <si>
    <t>PORTO ALEGRE DO PIAUI</t>
  </si>
  <si>
    <t>PRATA DO PIAUI</t>
  </si>
  <si>
    <t>REDENCAO DO GURGUEIA</t>
  </si>
  <si>
    <t>REGENERACAO</t>
  </si>
  <si>
    <t>RIBEIRA DO PIAUI</t>
  </si>
  <si>
    <t>RIO GRANDE DO PIAUI</t>
  </si>
  <si>
    <t>SANTA ROSA DO PIAUI</t>
  </si>
  <si>
    <t>SANTANA DO PIAUI</t>
  </si>
  <si>
    <t>SANTO ANTONIO DE LISBOA</t>
  </si>
  <si>
    <t>SANTO ANTONIO DOS MILAGRES</t>
  </si>
  <si>
    <t>SANTO INACIO DO PIAUI</t>
  </si>
  <si>
    <t>SAO BRAZ DO PIAUI</t>
  </si>
  <si>
    <t>SAO FELIX DO PIAUI</t>
  </si>
  <si>
    <t>SAO FRANCISCO DO PIAUI</t>
  </si>
  <si>
    <t>SAO GONCALO DO GURGUEIA</t>
  </si>
  <si>
    <t>SAO GONCALO DO PIAUI</t>
  </si>
  <si>
    <t>SAO JOAO DA CANABRAVA</t>
  </si>
  <si>
    <t>SAO JOAO DA FRONTEIRA</t>
  </si>
  <si>
    <t>SAO JOAO DA SERRA</t>
  </si>
  <si>
    <t>SAO JOAO DA VARJOTA</t>
  </si>
  <si>
    <t>SAO JOAO DO ARRAIAL</t>
  </si>
  <si>
    <t>SAO JOAO DO PIAUI</t>
  </si>
  <si>
    <t>SAO JOSE DO DIVINO</t>
  </si>
  <si>
    <t>SAO JOSE DO PEIXE</t>
  </si>
  <si>
    <t>SAO JOSE DO PIAUI</t>
  </si>
  <si>
    <t>SAO JULIAO</t>
  </si>
  <si>
    <t>SAO LOURENCO DO PIAUI</t>
  </si>
  <si>
    <t>SAO LUIS DO PIAUI</t>
  </si>
  <si>
    <t>SAO MIGUEL DA BAIXA GRANDE</t>
  </si>
  <si>
    <t>SAO MIGUEL DO FIDALGO</t>
  </si>
  <si>
    <t>SAO MIGUEL DO TAPUIO</t>
  </si>
  <si>
    <t>SAO PEDRO DO PIAUI</t>
  </si>
  <si>
    <t>SAO RAIMUNDO NONATO</t>
  </si>
  <si>
    <t>SEBASTIAO BARROS</t>
  </si>
  <si>
    <t>SEBASTIAO LEAL</t>
  </si>
  <si>
    <t>SIMOES</t>
  </si>
  <si>
    <t>SIMPLICIO MENDES</t>
  </si>
  <si>
    <t>SOCORRO DO PIAUI</t>
  </si>
  <si>
    <t>TAMBORIL DO PIAUI</t>
  </si>
  <si>
    <t>TANQUE DO PIAUI</t>
  </si>
  <si>
    <t>UNIAO</t>
  </si>
  <si>
    <t>URUCUI</t>
  </si>
  <si>
    <t>VALENCA</t>
  </si>
  <si>
    <t>VARZEA BRANCA</t>
  </si>
  <si>
    <t>VARZEA GRANDE</t>
  </si>
  <si>
    <t>VILA NOVA DO PIAUI</t>
  </si>
  <si>
    <t>ALAGOINHA DO PIAUI</t>
  </si>
  <si>
    <t>BARREIRAS DO PIAUI</t>
  </si>
  <si>
    <t>CRISTALANDIA DO PIAUI</t>
  </si>
  <si>
    <t>IPIRANGA DO PIAUI</t>
  </si>
  <si>
    <t>NOVO ORIENTE DO PIAUI</t>
  </si>
  <si>
    <t>OLHO D'AGUA DO PIAUI</t>
  </si>
  <si>
    <t>SANTA CRUZ DO PIAUI</t>
  </si>
  <si>
    <t>SAO FCO. DE ASSIS DO PIAUI</t>
  </si>
  <si>
    <t>MORRO DO CHAPEU DO PIAUI</t>
  </si>
  <si>
    <t>TOTAL</t>
  </si>
  <si>
    <t>PALMEIRA DO PIAUI</t>
  </si>
  <si>
    <t>CODIGO</t>
  </si>
  <si>
    <t>Índice</t>
  </si>
  <si>
    <t>MUNICÍPIO DO PIAUÍ</t>
  </si>
  <si>
    <t>ALAGOINHA</t>
  </si>
  <si>
    <t>BARRA D ALCANTARA</t>
  </si>
  <si>
    <t>BARREIRAS</t>
  </si>
  <si>
    <t>CRISTALANDIA</t>
  </si>
  <si>
    <t>IPIRANGA</t>
  </si>
  <si>
    <t>IZAIAS COELHO</t>
  </si>
  <si>
    <t>MORRO DO CHAPEU</t>
  </si>
  <si>
    <t>NOVO ORIENTE</t>
  </si>
  <si>
    <t>OLHO DAGUA</t>
  </si>
  <si>
    <t>PALMEIRAS</t>
  </si>
  <si>
    <t>PAU D'ARCO DO PIAUI</t>
  </si>
  <si>
    <t>SANTA CRUZ</t>
  </si>
  <si>
    <t>MUNICIPIO</t>
  </si>
  <si>
    <t>NOME</t>
  </si>
  <si>
    <t>NOSSA SENHORA DOS REMEDIO</t>
  </si>
  <si>
    <t>SANTO ANTONIO DOS MILAGRE</t>
  </si>
  <si>
    <t>SAO FRANCISCO DE ASSIS DO</t>
  </si>
  <si>
    <t>SAO MIGUEL DA BAIXA GRAND</t>
  </si>
  <si>
    <t>Valor Adcionado 2001</t>
  </si>
  <si>
    <t>Índice VA 2001</t>
  </si>
  <si>
    <t>Valor Adicionado 2002 * R$</t>
  </si>
  <si>
    <t>Índice VA 2002</t>
  </si>
  <si>
    <t>Valor Adicionado 2001* R$</t>
  </si>
  <si>
    <t>Índice1 - Média      VA 2002-2001</t>
  </si>
  <si>
    <t>População 2002</t>
  </si>
  <si>
    <t>Área 2002</t>
  </si>
  <si>
    <t>2004       [Índice Total]</t>
  </si>
</sst>
</file>

<file path=xl/styles.xml><?xml version="1.0" encoding="utf-8"?>
<styleSheet xmlns="http://schemas.openxmlformats.org/spreadsheetml/2006/main">
  <numFmts count="5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?_);_(@_)"/>
    <numFmt numFmtId="176" formatCode="_(* #,##0.0000_);_(* \(#,##0.0000\);_(* &quot;-&quot;????_);_(@_)"/>
    <numFmt numFmtId="177" formatCode="_(* #,##0.000_);_(* \(#,##0.000\);_(* &quot;-&quot;???_);_(@_)"/>
    <numFmt numFmtId="178" formatCode="0.000"/>
    <numFmt numFmtId="179" formatCode="0.00000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#\ ###\ ###\ ##0"/>
    <numFmt numFmtId="184" formatCode="0.000000"/>
    <numFmt numFmtId="185" formatCode="0.0000000"/>
    <numFmt numFmtId="186" formatCode="0.00000000"/>
    <numFmt numFmtId="187" formatCode="0.000000000"/>
    <numFmt numFmtId="188" formatCode="#,##0.0_);[Red]\(#,##0.0\)"/>
    <numFmt numFmtId="189" formatCode="#,##0.000_);[Red]\(#,##0.000\)"/>
    <numFmt numFmtId="190" formatCode="#,##0.0000_);[Red]\(#,##0.0000\)"/>
    <numFmt numFmtId="191" formatCode="#,##0.00000_);[Red]\(#,##0.00000\)"/>
    <numFmt numFmtId="192" formatCode="0.00;[Red]0.00"/>
    <numFmt numFmtId="193" formatCode="0.00_);[Red]\(0.00\)"/>
    <numFmt numFmtId="194" formatCode="#,##0.000000_);[Red]\(#,##0.000000\)"/>
    <numFmt numFmtId="195" formatCode="#,##0.0000000_);[Red]\(#,##0.0000000\)"/>
    <numFmt numFmtId="196" formatCode="#,##0.00000000_);[Red]\(#,##0.00000000\)"/>
    <numFmt numFmtId="197" formatCode="#,##0.000000000_);[Red]\(#,##0.000000000\)"/>
    <numFmt numFmtId="198" formatCode="#,##0.0000000000_);[Red]\(#,##0.0000000000\)"/>
    <numFmt numFmtId="199" formatCode="#,##0.00000000000_);[Red]\(#,##0.00000000000\)"/>
    <numFmt numFmtId="200" formatCode="#,##0.000000000000_);[Red]\(#,##0.000000000000\)"/>
    <numFmt numFmtId="201" formatCode="#,##0.0000000000000_);[Red]\(#,##0.0000000000000\)"/>
    <numFmt numFmtId="202" formatCode="#,##0.00000000000000_);[Red]\(#,##0.00000000000000\)"/>
    <numFmt numFmtId="203" formatCode="#,##0.000000000000000_);[Red]\(#,##0.000000000000000\)"/>
    <numFmt numFmtId="204" formatCode="#,##0.0000000000000000_);[Red]\(#,##0.0000000000000000\)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0.0%"/>
    <numFmt numFmtId="209" formatCode="_(&quot; &quot;* #,##0.00_);_(&quot; &quot;* \(#,##0.00\);_(&quot; &quot;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9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18" applyNumberFormat="1" applyAlignment="1">
      <alignment/>
    </xf>
    <xf numFmtId="1" fontId="0" fillId="0" borderId="0" xfId="0" applyNumberFormat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79" fontId="0" fillId="0" borderId="0" xfId="0" applyNumberFormat="1" applyAlignment="1">
      <alignment/>
    </xf>
    <xf numFmtId="179" fontId="0" fillId="0" borderId="0" xfId="18" applyNumberFormat="1" applyAlignment="1">
      <alignment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79" fontId="0" fillId="3" borderId="0" xfId="0" applyNumberFormat="1" applyFill="1" applyBorder="1" applyAlignment="1">
      <alignment/>
    </xf>
    <xf numFmtId="2" fontId="0" fillId="3" borderId="0" xfId="0" applyNumberFormat="1" applyFill="1" applyBorder="1" applyAlignment="1">
      <alignment/>
    </xf>
    <xf numFmtId="1" fontId="0" fillId="3" borderId="0" xfId="0" applyNumberFormat="1" applyFill="1" applyBorder="1" applyAlignment="1">
      <alignment/>
    </xf>
    <xf numFmtId="179" fontId="0" fillId="3" borderId="0" xfId="0" applyNumberFormat="1" applyFill="1" applyAlignment="1">
      <alignment/>
    </xf>
    <xf numFmtId="173" fontId="0" fillId="3" borderId="0" xfId="18" applyNumberFormat="1" applyFill="1" applyBorder="1" applyAlignment="1">
      <alignment/>
    </xf>
    <xf numFmtId="179" fontId="0" fillId="3" borderId="0" xfId="18" applyNumberFormat="1" applyFill="1" applyBorder="1" applyAlignment="1">
      <alignment/>
    </xf>
    <xf numFmtId="1" fontId="3" fillId="2" borderId="0" xfId="0" applyNumberFormat="1" applyFont="1" applyFill="1" applyBorder="1" applyAlignment="1">
      <alignment horizontal="center"/>
    </xf>
    <xf numFmtId="191" fontId="0" fillId="0" borderId="0" xfId="0" applyNumberFormat="1" applyAlignment="1">
      <alignment/>
    </xf>
    <xf numFmtId="191" fontId="0" fillId="0" borderId="0" xfId="18" applyNumberFormat="1" applyFont="1" applyFill="1" applyBorder="1" applyAlignment="1">
      <alignment/>
    </xf>
    <xf numFmtId="2" fontId="2" fillId="4" borderId="2" xfId="0" applyNumberFormat="1" applyFont="1" applyFill="1" applyBorder="1" applyAlignment="1">
      <alignment horizontal="center" vertical="center" wrapText="1"/>
    </xf>
    <xf numFmtId="179" fontId="4" fillId="4" borderId="2" xfId="0" applyNumberFormat="1" applyFont="1" applyFill="1" applyBorder="1" applyAlignment="1">
      <alignment horizontal="right" vertical="center" wrapText="1"/>
    </xf>
    <xf numFmtId="2" fontId="4" fillId="4" borderId="2" xfId="0" applyNumberFormat="1" applyFont="1" applyFill="1" applyBorder="1" applyAlignment="1">
      <alignment horizontal="right" vertical="center" wrapText="1"/>
    </xf>
    <xf numFmtId="40" fontId="1" fillId="0" borderId="2" xfId="18" applyNumberFormat="1" applyFont="1" applyFill="1" applyBorder="1" applyAlignment="1">
      <alignment/>
    </xf>
    <xf numFmtId="38" fontId="1" fillId="0" borderId="2" xfId="18" applyNumberFormat="1" applyFont="1" applyFill="1" applyBorder="1" applyAlignment="1">
      <alignment/>
    </xf>
    <xf numFmtId="174" fontId="0" fillId="0" borderId="0" xfId="18" applyNumberFormat="1" applyFill="1" applyBorder="1" applyAlignment="1">
      <alignment/>
    </xf>
    <xf numFmtId="1" fontId="3" fillId="2" borderId="2" xfId="0" applyNumberFormat="1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vertical="center" wrapText="1"/>
    </xf>
    <xf numFmtId="188" fontId="0" fillId="0" borderId="0" xfId="18" applyNumberFormat="1" applyFont="1" applyFill="1" applyBorder="1" applyAlignment="1">
      <alignment/>
    </xf>
    <xf numFmtId="188" fontId="1" fillId="0" borderId="2" xfId="18" applyNumberFormat="1" applyFont="1" applyFill="1" applyBorder="1" applyAlignment="1">
      <alignment/>
    </xf>
    <xf numFmtId="195" fontId="1" fillId="0" borderId="0" xfId="0" applyNumberFormat="1" applyFont="1" applyFill="1" applyBorder="1" applyAlignment="1">
      <alignment/>
    </xf>
    <xf numFmtId="40" fontId="0" fillId="0" borderId="0" xfId="18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174" fontId="0" fillId="0" borderId="0" xfId="18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/>
    </xf>
    <xf numFmtId="2" fontId="1" fillId="0" borderId="3" xfId="0" applyNumberFormat="1" applyFont="1" applyFill="1" applyBorder="1" applyAlignment="1">
      <alignment horizontal="center" vertical="center" wrapText="1"/>
    </xf>
    <xf numFmtId="179" fontId="1" fillId="0" borderId="3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left"/>
    </xf>
    <xf numFmtId="40" fontId="1" fillId="0" borderId="4" xfId="18" applyNumberFormat="1" applyFont="1" applyFill="1" applyBorder="1" applyAlignment="1">
      <alignment/>
    </xf>
    <xf numFmtId="38" fontId="1" fillId="0" borderId="4" xfId="18" applyNumberFormat="1" applyFont="1" applyFill="1" applyBorder="1" applyAlignment="1">
      <alignment/>
    </xf>
    <xf numFmtId="188" fontId="1" fillId="0" borderId="4" xfId="18" applyNumberFormat="1" applyFont="1" applyFill="1" applyBorder="1" applyAlignment="1">
      <alignment/>
    </xf>
    <xf numFmtId="191" fontId="1" fillId="0" borderId="4" xfId="18" applyNumberFormat="1" applyFont="1" applyFill="1" applyBorder="1" applyAlignment="1">
      <alignment/>
    </xf>
    <xf numFmtId="43" fontId="0" fillId="0" borderId="0" xfId="18" applyAlignment="1">
      <alignment/>
    </xf>
    <xf numFmtId="184" fontId="4" fillId="4" borderId="2" xfId="0" applyNumberFormat="1" applyFont="1" applyFill="1" applyBorder="1" applyAlignment="1">
      <alignment horizontal="right" vertical="center" wrapText="1"/>
    </xf>
    <xf numFmtId="184" fontId="0" fillId="0" borderId="0" xfId="0" applyNumberFormat="1" applyAlignment="1">
      <alignment/>
    </xf>
    <xf numFmtId="184" fontId="0" fillId="3" borderId="0" xfId="0" applyNumberFormat="1" applyFill="1" applyBorder="1" applyAlignment="1">
      <alignment/>
    </xf>
    <xf numFmtId="194" fontId="1" fillId="0" borderId="2" xfId="18" applyNumberFormat="1" applyFont="1" applyFill="1" applyBorder="1" applyAlignment="1">
      <alignment/>
    </xf>
    <xf numFmtId="43" fontId="1" fillId="0" borderId="0" xfId="18" applyFont="1" applyAlignment="1">
      <alignment/>
    </xf>
    <xf numFmtId="194" fontId="0" fillId="0" borderId="0" xfId="18" applyNumberFormat="1" applyFont="1" applyFill="1" applyBorder="1" applyAlignment="1">
      <alignment/>
    </xf>
    <xf numFmtId="195" fontId="1" fillId="0" borderId="2" xfId="18" applyNumberFormat="1" applyFont="1" applyFill="1" applyBorder="1" applyAlignment="1">
      <alignment/>
    </xf>
    <xf numFmtId="3" fontId="0" fillId="0" borderId="0" xfId="0" applyNumberFormat="1" applyAlignment="1">
      <alignment/>
    </xf>
    <xf numFmtId="184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0" fontId="0" fillId="0" borderId="0" xfId="0" applyNumberFormat="1" applyAlignment="1">
      <alignment/>
    </xf>
    <xf numFmtId="10" fontId="0" fillId="0" borderId="0" xfId="17" applyNumberFormat="1" applyAlignment="1">
      <alignment/>
    </xf>
    <xf numFmtId="10" fontId="1" fillId="0" borderId="2" xfId="17" applyNumberFormat="1" applyFont="1" applyFill="1" applyBorder="1" applyAlignment="1">
      <alignment/>
    </xf>
    <xf numFmtId="40" fontId="0" fillId="0" borderId="0" xfId="18" applyNumberFormat="1" applyAlignment="1">
      <alignment/>
    </xf>
    <xf numFmtId="40" fontId="1" fillId="0" borderId="0" xfId="18" applyNumberFormat="1" applyFont="1" applyAlignment="1">
      <alignment horizontal="right"/>
    </xf>
    <xf numFmtId="0" fontId="1" fillId="0" borderId="0" xfId="0" applyFont="1" applyAlignment="1">
      <alignment/>
    </xf>
    <xf numFmtId="193" fontId="4" fillId="4" borderId="2" xfId="18" applyNumberFormat="1" applyFont="1" applyFill="1" applyBorder="1" applyAlignment="1">
      <alignment horizontal="right" vertical="center" wrapText="1"/>
    </xf>
    <xf numFmtId="193" fontId="0" fillId="0" borderId="0" xfId="18" applyNumberFormat="1" applyFill="1" applyBorder="1" applyAlignment="1">
      <alignment vertical="top" wrapText="1"/>
    </xf>
    <xf numFmtId="193" fontId="0" fillId="0" borderId="0" xfId="18" applyNumberFormat="1" applyAlignment="1">
      <alignment/>
    </xf>
    <xf numFmtId="193" fontId="1" fillId="0" borderId="2" xfId="18" applyNumberFormat="1" applyFont="1" applyFill="1" applyBorder="1" applyAlignment="1">
      <alignment/>
    </xf>
    <xf numFmtId="193" fontId="5" fillId="0" borderId="0" xfId="18" applyNumberFormat="1" applyFont="1" applyFill="1" applyBorder="1" applyAlignment="1">
      <alignment/>
    </xf>
    <xf numFmtId="193" fontId="0" fillId="0" borderId="0" xfId="18" applyNumberFormat="1" applyFill="1" applyBorder="1" applyAlignment="1">
      <alignment/>
    </xf>
    <xf numFmtId="193" fontId="0" fillId="0" borderId="0" xfId="15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workbookViewId="0" topLeftCell="A1">
      <selection activeCell="L5" sqref="L5"/>
    </sheetView>
  </sheetViews>
  <sheetFormatPr defaultColWidth="9.140625" defaultRowHeight="12.75"/>
  <cols>
    <col min="1" max="1" width="9.421875" style="4" customWidth="1"/>
    <col min="2" max="2" width="32.28125" style="1" bestFit="1" customWidth="1"/>
    <col min="3" max="3" width="31.7109375" style="2" hidden="1" customWidth="1"/>
    <col min="4" max="4" width="16.7109375" style="6" hidden="1" customWidth="1"/>
    <col min="5" max="5" width="16.7109375" style="2" hidden="1" customWidth="1"/>
    <col min="6" max="6" width="16.7109375" style="6" hidden="1" customWidth="1"/>
    <col min="7" max="7" width="9.7109375" style="6" hidden="1" customWidth="1"/>
    <col min="8" max="8" width="10.7109375" style="1" hidden="1" customWidth="1"/>
    <col min="9" max="9" width="8.140625" style="6" hidden="1" customWidth="1"/>
    <col min="10" max="10" width="9.7109375" style="3" hidden="1" customWidth="1"/>
    <col min="11" max="11" width="8.140625" style="7" hidden="1" customWidth="1"/>
    <col min="12" max="12" width="11.7109375" style="6" bestFit="1" customWidth="1"/>
  </cols>
  <sheetData>
    <row r="1" spans="1:12" ht="17.25" customHeight="1">
      <c r="A1" s="35" t="s">
        <v>454</v>
      </c>
      <c r="B1" s="35" t="s">
        <v>456</v>
      </c>
      <c r="C1" s="35" t="s">
        <v>306</v>
      </c>
      <c r="D1" s="36" t="s">
        <v>307</v>
      </c>
      <c r="E1" s="35" t="s">
        <v>313</v>
      </c>
      <c r="F1" s="36" t="s">
        <v>314</v>
      </c>
      <c r="G1" s="36" t="s">
        <v>309</v>
      </c>
      <c r="H1" s="35" t="s">
        <v>311</v>
      </c>
      <c r="I1" s="36" t="s">
        <v>167</v>
      </c>
      <c r="J1" s="35" t="s">
        <v>312</v>
      </c>
      <c r="K1" s="36" t="s">
        <v>166</v>
      </c>
      <c r="L1" s="36" t="s">
        <v>455</v>
      </c>
    </row>
    <row r="2" spans="1:12" ht="12.75">
      <c r="A2" s="37" t="s">
        <v>0</v>
      </c>
      <c r="B2" s="34" t="s">
        <v>317</v>
      </c>
      <c r="C2" s="30">
        <v>23535.51</v>
      </c>
      <c r="D2" s="31">
        <v>0.00167</v>
      </c>
      <c r="E2" s="30">
        <v>40299.4</v>
      </c>
      <c r="F2" s="18">
        <f aca="true" t="shared" si="0" ref="F2:F65">IF(E2&lt;0,0,E2*75/$E$224)</f>
        <v>0.0022296302030105053</v>
      </c>
      <c r="G2" s="18">
        <f aca="true" t="shared" si="1" ref="G2:G65">(D2+F2)/2</f>
        <v>0.0019498151015052527</v>
      </c>
      <c r="H2" s="32">
        <v>5140</v>
      </c>
      <c r="I2" s="18">
        <f aca="true" t="shared" si="2" ref="I2:I65">H2*12.5/$H$224</f>
        <v>0.022615523083849207</v>
      </c>
      <c r="J2" s="27">
        <v>994.9</v>
      </c>
      <c r="K2" s="18">
        <f aca="true" t="shared" si="3" ref="K2:K65">J2*12.5/$J$224</f>
        <v>0.0492761668382343</v>
      </c>
      <c r="L2" s="33">
        <f aca="true" t="shared" si="4" ref="L2:L65">G2+I2+K2</f>
        <v>0.07384150502358876</v>
      </c>
    </row>
    <row r="3" spans="1:12" ht="12.75">
      <c r="A3" s="37" t="s">
        <v>1</v>
      </c>
      <c r="B3" s="34" t="s">
        <v>318</v>
      </c>
      <c r="C3" s="30">
        <v>178938.46</v>
      </c>
      <c r="D3" s="31">
        <v>0.01267</v>
      </c>
      <c r="E3" s="30">
        <v>282492.61</v>
      </c>
      <c r="F3" s="18">
        <f t="shared" si="0"/>
        <v>0.0156293655831915</v>
      </c>
      <c r="G3" s="18">
        <f t="shared" si="1"/>
        <v>0.014149682791595751</v>
      </c>
      <c r="H3" s="32">
        <v>5339</v>
      </c>
      <c r="I3" s="18">
        <f t="shared" si="2"/>
        <v>0.02349110461958578</v>
      </c>
      <c r="J3" s="27">
        <v>99.2</v>
      </c>
      <c r="K3" s="18">
        <f t="shared" si="3"/>
        <v>0.004913253342399077</v>
      </c>
      <c r="L3" s="33">
        <f t="shared" si="4"/>
        <v>0.0425540407535806</v>
      </c>
    </row>
    <row r="4" spans="1:12" ht="12.75">
      <c r="A4" s="37" t="s">
        <v>2</v>
      </c>
      <c r="B4" s="34" t="s">
        <v>319</v>
      </c>
      <c r="C4" s="30">
        <v>741519.1</v>
      </c>
      <c r="D4" s="31">
        <v>0.0525</v>
      </c>
      <c r="E4" s="30">
        <v>5647347.81</v>
      </c>
      <c r="F4" s="18">
        <f t="shared" si="0"/>
        <v>0.3124487521918746</v>
      </c>
      <c r="G4" s="18">
        <f t="shared" si="1"/>
        <v>0.1824743760959373</v>
      </c>
      <c r="H4" s="32">
        <v>14515</v>
      </c>
      <c r="I4" s="18">
        <f t="shared" si="2"/>
        <v>0.06386465322219285</v>
      </c>
      <c r="J4" s="27">
        <v>90.2</v>
      </c>
      <c r="K4" s="18">
        <f t="shared" si="3"/>
        <v>0.004467494470608839</v>
      </c>
      <c r="L4" s="33">
        <f t="shared" si="4"/>
        <v>0.250806523788739</v>
      </c>
    </row>
    <row r="5" spans="1:12" ht="12.75">
      <c r="A5" s="37" t="s">
        <v>3</v>
      </c>
      <c r="B5" s="34" t="s">
        <v>443</v>
      </c>
      <c r="C5" s="30">
        <v>352714.56</v>
      </c>
      <c r="D5" s="31">
        <v>0.02497</v>
      </c>
      <c r="E5" s="30">
        <v>1184333.86</v>
      </c>
      <c r="F5" s="18">
        <f t="shared" si="0"/>
        <v>0.06552520743991265</v>
      </c>
      <c r="G5" s="18">
        <f t="shared" si="1"/>
        <v>0.04524760371995633</v>
      </c>
      <c r="H5" s="32">
        <v>7303</v>
      </c>
      <c r="I5" s="18">
        <f t="shared" si="2"/>
        <v>0.032132522389367854</v>
      </c>
      <c r="J5" s="27">
        <v>429.4</v>
      </c>
      <c r="K5" s="18">
        <f t="shared" si="3"/>
        <v>0.02126765106074762</v>
      </c>
      <c r="L5" s="33">
        <f t="shared" si="4"/>
        <v>0.09864777717007181</v>
      </c>
    </row>
    <row r="6" spans="1:12" ht="12.75">
      <c r="A6" s="37" t="s">
        <v>4</v>
      </c>
      <c r="B6" s="34" t="s">
        <v>320</v>
      </c>
      <c r="C6" s="30">
        <v>231652.3</v>
      </c>
      <c r="D6" s="31">
        <v>0.0164</v>
      </c>
      <c r="E6" s="30">
        <v>304315.47</v>
      </c>
      <c r="F6" s="18">
        <f t="shared" si="0"/>
        <v>0.016836750997665902</v>
      </c>
      <c r="G6" s="18">
        <f t="shared" si="1"/>
        <v>0.016618375498832952</v>
      </c>
      <c r="H6" s="32">
        <v>4709</v>
      </c>
      <c r="I6" s="18">
        <f t="shared" si="2"/>
        <v>0.02071916307428909</v>
      </c>
      <c r="J6" s="27">
        <v>263.7</v>
      </c>
      <c r="K6" s="18">
        <f t="shared" si="3"/>
        <v>0.013060734943454</v>
      </c>
      <c r="L6" s="33">
        <f t="shared" si="4"/>
        <v>0.05039827351657604</v>
      </c>
    </row>
    <row r="7" spans="1:12" ht="12.75">
      <c r="A7" s="37" t="s">
        <v>5</v>
      </c>
      <c r="B7" s="34" t="s">
        <v>321</v>
      </c>
      <c r="C7" s="30">
        <v>294302.46</v>
      </c>
      <c r="D7" s="31">
        <v>0.02084</v>
      </c>
      <c r="E7" s="30">
        <v>613076.01</v>
      </c>
      <c r="F7" s="18">
        <f t="shared" si="0"/>
        <v>0.033919432761707884</v>
      </c>
      <c r="G7" s="18">
        <f t="shared" si="1"/>
        <v>0.027379716380853944</v>
      </c>
      <c r="H7" s="32">
        <v>11994</v>
      </c>
      <c r="I7" s="18">
        <f t="shared" si="2"/>
        <v>0.052772487133791325</v>
      </c>
      <c r="J7" s="27">
        <v>1667</v>
      </c>
      <c r="K7" s="18">
        <f t="shared" si="3"/>
        <v>0.0825644488082587</v>
      </c>
      <c r="L7" s="33">
        <f t="shared" si="4"/>
        <v>0.16271665232290397</v>
      </c>
    </row>
    <row r="8" spans="1:12" ht="12.75">
      <c r="A8" s="37" t="s">
        <v>6</v>
      </c>
      <c r="B8" s="34" t="s">
        <v>7</v>
      </c>
      <c r="C8" s="30">
        <v>3680654.37</v>
      </c>
      <c r="D8" s="31">
        <v>0.2606</v>
      </c>
      <c r="E8" s="30">
        <v>4341589.73</v>
      </c>
      <c r="F8" s="18">
        <f t="shared" si="0"/>
        <v>0.240205551226277</v>
      </c>
      <c r="G8" s="18">
        <f t="shared" si="1"/>
        <v>0.2504027756131385</v>
      </c>
      <c r="H8" s="32">
        <v>36115</v>
      </c>
      <c r="I8" s="18">
        <f t="shared" si="2"/>
        <v>0.1589026490609366</v>
      </c>
      <c r="J8" s="27">
        <v>910.8</v>
      </c>
      <c r="K8" s="18">
        <f t="shared" si="3"/>
        <v>0.045110797825172175</v>
      </c>
      <c r="L8" s="33">
        <f t="shared" si="4"/>
        <v>0.4544162224992473</v>
      </c>
    </row>
    <row r="9" spans="1:12" ht="12.75">
      <c r="A9" s="37" t="s">
        <v>8</v>
      </c>
      <c r="B9" s="34" t="s">
        <v>322</v>
      </c>
      <c r="C9" s="30">
        <v>100402.58</v>
      </c>
      <c r="D9" s="31">
        <v>0.00711</v>
      </c>
      <c r="E9" s="30">
        <v>51152.97</v>
      </c>
      <c r="F9" s="18">
        <f t="shared" si="0"/>
        <v>0.0028301217111344162</v>
      </c>
      <c r="G9" s="18">
        <f t="shared" si="1"/>
        <v>0.004970060855567208</v>
      </c>
      <c r="H9" s="32">
        <v>4211</v>
      </c>
      <c r="I9" s="18">
        <f t="shared" si="2"/>
        <v>0.018528009281340276</v>
      </c>
      <c r="J9" s="27">
        <v>2342.1</v>
      </c>
      <c r="K9" s="18">
        <f t="shared" si="3"/>
        <v>0.11600131706887984</v>
      </c>
      <c r="L9" s="33">
        <f t="shared" si="4"/>
        <v>0.13949938720578733</v>
      </c>
    </row>
    <row r="10" spans="1:12" ht="12.75">
      <c r="A10" s="37" t="s">
        <v>9</v>
      </c>
      <c r="B10" s="34" t="s">
        <v>10</v>
      </c>
      <c r="C10" s="30">
        <v>1669530.32</v>
      </c>
      <c r="D10" s="31">
        <v>0.11821</v>
      </c>
      <c r="E10" s="30">
        <v>1989171.82</v>
      </c>
      <c r="F10" s="18">
        <f t="shared" si="0"/>
        <v>0.11005418365656502</v>
      </c>
      <c r="G10" s="18">
        <f t="shared" si="1"/>
        <v>0.11413209182828252</v>
      </c>
      <c r="H10" s="32">
        <v>16859</v>
      </c>
      <c r="I10" s="18">
        <f t="shared" si="2"/>
        <v>0.07417803573358245</v>
      </c>
      <c r="J10" s="27">
        <v>1336.8</v>
      </c>
      <c r="K10" s="18">
        <f t="shared" si="3"/>
        <v>0.06621005108991015</v>
      </c>
      <c r="L10" s="33">
        <f t="shared" si="4"/>
        <v>0.2545201786517751</v>
      </c>
    </row>
    <row r="11" spans="1:12" ht="12.75">
      <c r="A11" s="37" t="s">
        <v>11</v>
      </c>
      <c r="B11" s="34" t="s">
        <v>323</v>
      </c>
      <c r="C11" s="30">
        <v>1435733.3</v>
      </c>
      <c r="D11" s="31">
        <v>0.10165</v>
      </c>
      <c r="E11" s="30">
        <v>1019333.51</v>
      </c>
      <c r="F11" s="18">
        <f t="shared" si="0"/>
        <v>0.05639629326582309</v>
      </c>
      <c r="G11" s="18">
        <f t="shared" si="1"/>
        <v>0.07902314663291155</v>
      </c>
      <c r="H11" s="32">
        <v>6784</v>
      </c>
      <c r="I11" s="18">
        <f t="shared" si="2"/>
        <v>0.029848970544909148</v>
      </c>
      <c r="J11" s="27">
        <v>212.3</v>
      </c>
      <c r="K11" s="18">
        <f t="shared" si="3"/>
        <v>0.010514956497896412</v>
      </c>
      <c r="L11" s="33">
        <f t="shared" si="4"/>
        <v>0.1193870736757171</v>
      </c>
    </row>
    <row r="12" spans="1:12" ht="12.75">
      <c r="A12" s="37" t="s">
        <v>12</v>
      </c>
      <c r="B12" s="34" t="s">
        <v>324</v>
      </c>
      <c r="C12" s="30">
        <v>571921.75</v>
      </c>
      <c r="D12" s="31">
        <v>0.04049</v>
      </c>
      <c r="E12" s="30">
        <v>415203.42</v>
      </c>
      <c r="F12" s="18">
        <f t="shared" si="0"/>
        <v>0.022971808156579406</v>
      </c>
      <c r="G12" s="18">
        <f t="shared" si="1"/>
        <v>0.0317309040782897</v>
      </c>
      <c r="H12" s="32">
        <v>7166</v>
      </c>
      <c r="I12" s="18">
        <f t="shared" si="2"/>
        <v>0.03152973510094619</v>
      </c>
      <c r="J12" s="27">
        <v>354.9</v>
      </c>
      <c r="K12" s="18">
        <f t="shared" si="3"/>
        <v>0.017577758177595087</v>
      </c>
      <c r="L12" s="33">
        <f t="shared" si="4"/>
        <v>0.08083839735683097</v>
      </c>
    </row>
    <row r="13" spans="1:12" ht="12.75">
      <c r="A13" s="37" t="s">
        <v>13</v>
      </c>
      <c r="B13" s="34" t="s">
        <v>325</v>
      </c>
      <c r="C13" s="30">
        <v>378786.32</v>
      </c>
      <c r="D13" s="31">
        <v>0.02682</v>
      </c>
      <c r="E13" s="30">
        <v>382362.29</v>
      </c>
      <c r="F13" s="18">
        <f t="shared" si="0"/>
        <v>0.02115481893716189</v>
      </c>
      <c r="G13" s="18">
        <f t="shared" si="1"/>
        <v>0.023987409468580946</v>
      </c>
      <c r="H13" s="32">
        <v>2850</v>
      </c>
      <c r="I13" s="18">
        <f t="shared" si="2"/>
        <v>0.012539735562056467</v>
      </c>
      <c r="J13" s="27">
        <v>604.5</v>
      </c>
      <c r="K13" s="18">
        <f t="shared" si="3"/>
        <v>0.02994013755524438</v>
      </c>
      <c r="L13" s="33">
        <f t="shared" si="4"/>
        <v>0.06646728258588179</v>
      </c>
    </row>
    <row r="14" spans="1:12" ht="12.75">
      <c r="A14" s="37" t="s">
        <v>14</v>
      </c>
      <c r="B14" s="34" t="s">
        <v>15</v>
      </c>
      <c r="C14" s="30">
        <v>315961.12</v>
      </c>
      <c r="D14" s="31">
        <v>0.02237</v>
      </c>
      <c r="E14" s="30">
        <v>352801.5</v>
      </c>
      <c r="F14" s="18">
        <f t="shared" si="0"/>
        <v>0.01951931989229147</v>
      </c>
      <c r="G14" s="18">
        <f t="shared" si="1"/>
        <v>0.020944659946145736</v>
      </c>
      <c r="H14" s="32">
        <v>5997</v>
      </c>
      <c r="I14" s="18">
        <f t="shared" si="2"/>
        <v>0.026386243566895663</v>
      </c>
      <c r="J14" s="27">
        <v>869.3</v>
      </c>
      <c r="K14" s="18">
        <f t="shared" si="3"/>
        <v>0.04305535413858385</v>
      </c>
      <c r="L14" s="33">
        <f t="shared" si="4"/>
        <v>0.09038625765162525</v>
      </c>
    </row>
    <row r="15" spans="1:12" ht="12.75">
      <c r="A15" s="37" t="s">
        <v>16</v>
      </c>
      <c r="B15" s="34" t="s">
        <v>17</v>
      </c>
      <c r="C15" s="30">
        <v>191846.81</v>
      </c>
      <c r="D15" s="31">
        <v>0.01358</v>
      </c>
      <c r="E15" s="30">
        <v>219196</v>
      </c>
      <c r="F15" s="18">
        <f t="shared" si="0"/>
        <v>0.012127377131646891</v>
      </c>
      <c r="G15" s="18">
        <f t="shared" si="1"/>
        <v>0.012853688565823446</v>
      </c>
      <c r="H15" s="32">
        <v>4908</v>
      </c>
      <c r="I15" s="18">
        <f t="shared" si="2"/>
        <v>0.021594744610025664</v>
      </c>
      <c r="J15" s="27">
        <v>658</v>
      </c>
      <c r="K15" s="18">
        <f t="shared" si="3"/>
        <v>0.03258992640421969</v>
      </c>
      <c r="L15" s="33">
        <f t="shared" si="4"/>
        <v>0.0670383595800688</v>
      </c>
    </row>
    <row r="16" spans="1:12" ht="12.75">
      <c r="A16" s="37" t="s">
        <v>18</v>
      </c>
      <c r="B16" s="34" t="s">
        <v>326</v>
      </c>
      <c r="C16" s="30">
        <v>-36.02</v>
      </c>
      <c r="D16" s="31">
        <v>0</v>
      </c>
      <c r="E16" s="30">
        <v>-11534.68</v>
      </c>
      <c r="F16" s="18">
        <f t="shared" si="0"/>
        <v>0</v>
      </c>
      <c r="G16" s="18">
        <f t="shared" si="1"/>
        <v>0</v>
      </c>
      <c r="H16" s="32">
        <v>6874</v>
      </c>
      <c r="I16" s="18">
        <f t="shared" si="2"/>
        <v>0.030244962194237248</v>
      </c>
      <c r="J16" s="27">
        <v>1631.2</v>
      </c>
      <c r="K16" s="18">
        <f t="shared" si="3"/>
        <v>0.08079131907380419</v>
      </c>
      <c r="L16" s="33">
        <f t="shared" si="4"/>
        <v>0.11103628126804144</v>
      </c>
    </row>
    <row r="17" spans="1:12" ht="12.75">
      <c r="A17" s="37" t="s">
        <v>19</v>
      </c>
      <c r="B17" s="34" t="s">
        <v>20</v>
      </c>
      <c r="C17" s="30">
        <v>529581.34</v>
      </c>
      <c r="D17" s="31">
        <v>0.0375</v>
      </c>
      <c r="E17" s="30">
        <v>732169.57</v>
      </c>
      <c r="F17" s="18">
        <f t="shared" si="0"/>
        <v>0.04050847871177274</v>
      </c>
      <c r="G17" s="18">
        <f t="shared" si="1"/>
        <v>0.03900423935588637</v>
      </c>
      <c r="H17" s="32">
        <v>9613</v>
      </c>
      <c r="I17" s="18">
        <f t="shared" si="2"/>
        <v>0.04229630805545573</v>
      </c>
      <c r="J17" s="27">
        <v>1198.9</v>
      </c>
      <c r="K17" s="18">
        <f t="shared" si="3"/>
        <v>0.05938003459881305</v>
      </c>
      <c r="L17" s="33">
        <f t="shared" si="4"/>
        <v>0.14068058201015515</v>
      </c>
    </row>
    <row r="18" spans="1:12" ht="12.75">
      <c r="A18" s="37" t="s">
        <v>21</v>
      </c>
      <c r="B18" s="34" t="s">
        <v>22</v>
      </c>
      <c r="C18" s="30">
        <v>-1018254.51</v>
      </c>
      <c r="D18" s="31">
        <v>0</v>
      </c>
      <c r="E18" s="30">
        <v>1703882.96</v>
      </c>
      <c r="F18" s="18">
        <f t="shared" si="0"/>
        <v>0.09427011096966557</v>
      </c>
      <c r="G18" s="18">
        <f t="shared" si="1"/>
        <v>0.04713505548483279</v>
      </c>
      <c r="H18" s="32">
        <v>7788</v>
      </c>
      <c r="I18" s="18">
        <f t="shared" si="2"/>
        <v>0.034266477388524834</v>
      </c>
      <c r="J18" s="27">
        <v>8001.1</v>
      </c>
      <c r="K18" s="18">
        <f t="shared" si="3"/>
        <v>0.39628458989787557</v>
      </c>
      <c r="L18" s="33">
        <f t="shared" si="4"/>
        <v>0.4776861227712332</v>
      </c>
    </row>
    <row r="19" spans="1:12" ht="12.75">
      <c r="A19" s="37" t="s">
        <v>23</v>
      </c>
      <c r="B19" s="34" t="s">
        <v>168</v>
      </c>
      <c r="C19" s="30">
        <v>23123.87</v>
      </c>
      <c r="D19" s="31">
        <v>0.00164</v>
      </c>
      <c r="E19" s="30">
        <v>36440.68</v>
      </c>
      <c r="F19" s="18">
        <f t="shared" si="0"/>
        <v>0.002016140209190233</v>
      </c>
      <c r="G19" s="18">
        <f t="shared" si="1"/>
        <v>0.0018280701045951164</v>
      </c>
      <c r="H19" s="32">
        <v>4108</v>
      </c>
      <c r="I19" s="18">
        <f t="shared" si="2"/>
        <v>0.01807481883822034</v>
      </c>
      <c r="J19" s="27">
        <v>316.9</v>
      </c>
      <c r="K19" s="18">
        <f t="shared" si="3"/>
        <v>0.01569566516336963</v>
      </c>
      <c r="L19" s="33">
        <f t="shared" si="4"/>
        <v>0.035598554106185086</v>
      </c>
    </row>
    <row r="20" spans="1:12" ht="12.75">
      <c r="A20" s="37" t="s">
        <v>169</v>
      </c>
      <c r="B20" s="34" t="s">
        <v>170</v>
      </c>
      <c r="C20" s="30">
        <v>4349575.53</v>
      </c>
      <c r="D20" s="31">
        <v>0.30796</v>
      </c>
      <c r="E20" s="30">
        <v>4868734.68</v>
      </c>
      <c r="F20" s="18">
        <f t="shared" si="0"/>
        <v>0.26937070757809517</v>
      </c>
      <c r="G20" s="18">
        <f t="shared" si="1"/>
        <v>0.28866535378904756</v>
      </c>
      <c r="H20" s="32">
        <v>40893</v>
      </c>
      <c r="I20" s="18">
        <f t="shared" si="2"/>
        <v>0.1799254057330439</v>
      </c>
      <c r="J20" s="27">
        <v>1775.7</v>
      </c>
      <c r="K20" s="18">
        <f t="shared" si="3"/>
        <v>0.08794822540421414</v>
      </c>
      <c r="L20" s="33">
        <f t="shared" si="4"/>
        <v>0.5565389849263056</v>
      </c>
    </row>
    <row r="21" spans="1:12" ht="12.75">
      <c r="A21" s="37" t="s">
        <v>171</v>
      </c>
      <c r="B21" s="34" t="s">
        <v>444</v>
      </c>
      <c r="C21" s="30">
        <v>157098.27</v>
      </c>
      <c r="D21" s="31">
        <v>0.01112</v>
      </c>
      <c r="E21" s="30">
        <v>162232.14</v>
      </c>
      <c r="F21" s="18">
        <f t="shared" si="0"/>
        <v>0.008975758429232912</v>
      </c>
      <c r="G21" s="18">
        <f t="shared" si="1"/>
        <v>0.010047879214616456</v>
      </c>
      <c r="H21" s="32">
        <v>3098</v>
      </c>
      <c r="I21" s="18">
        <f t="shared" si="2"/>
        <v>0.013630912551316118</v>
      </c>
      <c r="J21" s="27">
        <v>1962.8</v>
      </c>
      <c r="K21" s="18">
        <f t="shared" si="3"/>
        <v>0.09721505706109787</v>
      </c>
      <c r="L21" s="33">
        <f t="shared" si="4"/>
        <v>0.12089384882703044</v>
      </c>
    </row>
    <row r="22" spans="1:12" ht="12.75">
      <c r="A22" s="37" t="s">
        <v>172</v>
      </c>
      <c r="B22" s="34" t="s">
        <v>173</v>
      </c>
      <c r="C22" s="30">
        <v>598447.48</v>
      </c>
      <c r="D22" s="31">
        <v>0.04237</v>
      </c>
      <c r="E22" s="30">
        <v>487554.61</v>
      </c>
      <c r="F22" s="18">
        <f t="shared" si="0"/>
        <v>0.02697475605277021</v>
      </c>
      <c r="G22" s="18">
        <f t="shared" si="1"/>
        <v>0.034672378026385106</v>
      </c>
      <c r="H22" s="32">
        <v>6792</v>
      </c>
      <c r="I22" s="18">
        <f t="shared" si="2"/>
        <v>0.029884169802627203</v>
      </c>
      <c r="J22" s="27">
        <v>139.2</v>
      </c>
      <c r="K22" s="18">
        <f t="shared" si="3"/>
        <v>0.006894403883689028</v>
      </c>
      <c r="L22" s="33">
        <f t="shared" si="4"/>
        <v>0.07145095171270134</v>
      </c>
    </row>
    <row r="23" spans="1:12" ht="12.75">
      <c r="A23" s="37" t="s">
        <v>174</v>
      </c>
      <c r="B23" s="34" t="s">
        <v>175</v>
      </c>
      <c r="C23" s="30">
        <v>1794920.47</v>
      </c>
      <c r="D23" s="31">
        <v>0.12709</v>
      </c>
      <c r="E23" s="30">
        <v>1394677.89</v>
      </c>
      <c r="F23" s="18">
        <f t="shared" si="0"/>
        <v>0.07716283485647336</v>
      </c>
      <c r="G23" s="18">
        <f t="shared" si="1"/>
        <v>0.1021264174282367</v>
      </c>
      <c r="H23" s="32">
        <v>24133</v>
      </c>
      <c r="I23" s="18">
        <f t="shared" si="2"/>
        <v>0.10618296081372236</v>
      </c>
      <c r="J23" s="27">
        <v>1553.8</v>
      </c>
      <c r="K23" s="18">
        <f t="shared" si="3"/>
        <v>0.07695779277640813</v>
      </c>
      <c r="L23" s="33">
        <f t="shared" si="4"/>
        <v>0.2852671710183672</v>
      </c>
    </row>
    <row r="24" spans="1:12" ht="12.75">
      <c r="A24" s="37" t="s">
        <v>176</v>
      </c>
      <c r="B24" s="34" t="s">
        <v>327</v>
      </c>
      <c r="C24" s="30">
        <v>-847.27</v>
      </c>
      <c r="D24" s="31">
        <v>0</v>
      </c>
      <c r="E24" s="30">
        <v>1332.28</v>
      </c>
      <c r="F24" s="18">
        <f t="shared" si="0"/>
        <v>7.371056955852534E-05</v>
      </c>
      <c r="G24" s="18">
        <f t="shared" si="1"/>
        <v>3.685528477926267E-05</v>
      </c>
      <c r="H24" s="32">
        <v>2959</v>
      </c>
      <c r="I24" s="18">
        <f t="shared" si="2"/>
        <v>0.013019325448464942</v>
      </c>
      <c r="J24" s="27">
        <v>371.8</v>
      </c>
      <c r="K24" s="18">
        <f t="shared" si="3"/>
        <v>0.01841479428129009</v>
      </c>
      <c r="L24" s="33">
        <f t="shared" si="4"/>
        <v>0.031470975014534296</v>
      </c>
    </row>
    <row r="25" spans="1:12" ht="12.75">
      <c r="A25" s="37" t="s">
        <v>177</v>
      </c>
      <c r="B25" s="34" t="s">
        <v>328</v>
      </c>
      <c r="C25" s="30">
        <v>25146.94</v>
      </c>
      <c r="D25" s="31">
        <v>0.00178</v>
      </c>
      <c r="E25" s="30">
        <v>-8396.32</v>
      </c>
      <c r="F25" s="18">
        <f t="shared" si="0"/>
        <v>0</v>
      </c>
      <c r="G25" s="18">
        <f t="shared" si="1"/>
        <v>0.00089</v>
      </c>
      <c r="H25" s="32">
        <v>2429</v>
      </c>
      <c r="I25" s="18">
        <f t="shared" si="2"/>
        <v>0.010687374624643916</v>
      </c>
      <c r="J25" s="27">
        <v>223.3</v>
      </c>
      <c r="K25" s="18">
        <f t="shared" si="3"/>
        <v>0.01105977289675115</v>
      </c>
      <c r="L25" s="33">
        <f t="shared" si="4"/>
        <v>0.022637147521395066</v>
      </c>
    </row>
    <row r="26" spans="1:12" ht="12.75">
      <c r="A26" s="37" t="s">
        <v>178</v>
      </c>
      <c r="B26" s="34" t="s">
        <v>179</v>
      </c>
      <c r="C26" s="30">
        <v>705707.19</v>
      </c>
      <c r="D26" s="31">
        <v>0.04997</v>
      </c>
      <c r="E26" s="30">
        <v>665376.59</v>
      </c>
      <c r="F26" s="18">
        <f t="shared" si="0"/>
        <v>0.03681304787267646</v>
      </c>
      <c r="G26" s="18">
        <f t="shared" si="1"/>
        <v>0.04339152393633823</v>
      </c>
      <c r="H26" s="32">
        <v>9701</v>
      </c>
      <c r="I26" s="18">
        <f t="shared" si="2"/>
        <v>0.04268349989035431</v>
      </c>
      <c r="J26" s="27">
        <v>805.2</v>
      </c>
      <c r="K26" s="18">
        <f t="shared" si="3"/>
        <v>0.039880560396166706</v>
      </c>
      <c r="L26" s="33">
        <f t="shared" si="4"/>
        <v>0.12595558422285924</v>
      </c>
    </row>
    <row r="27" spans="1:12" ht="12.75">
      <c r="A27" s="37" t="s">
        <v>180</v>
      </c>
      <c r="B27" s="34" t="s">
        <v>329</v>
      </c>
      <c r="C27" s="30">
        <v>768641.25</v>
      </c>
      <c r="D27" s="31">
        <v>0.05442</v>
      </c>
      <c r="E27" s="30">
        <v>1108936.73</v>
      </c>
      <c r="F27" s="18">
        <f t="shared" si="0"/>
        <v>0.06135373793246813</v>
      </c>
      <c r="G27" s="18">
        <f t="shared" si="1"/>
        <v>0.057886868966234066</v>
      </c>
      <c r="H27" s="32">
        <v>5116</v>
      </c>
      <c r="I27" s="18">
        <f t="shared" si="2"/>
        <v>0.02250992531069505</v>
      </c>
      <c r="J27" s="27">
        <v>1225.6</v>
      </c>
      <c r="K27" s="18">
        <f t="shared" si="3"/>
        <v>0.06070245258512408</v>
      </c>
      <c r="L27" s="33">
        <f t="shared" si="4"/>
        <v>0.1410992468620532</v>
      </c>
    </row>
    <row r="28" spans="1:12" ht="12.75">
      <c r="A28" s="37" t="s">
        <v>181</v>
      </c>
      <c r="B28" s="34" t="s">
        <v>330</v>
      </c>
      <c r="C28" s="30">
        <v>24577.64</v>
      </c>
      <c r="D28" s="31">
        <v>0.00174</v>
      </c>
      <c r="E28" s="30">
        <v>94491.09</v>
      </c>
      <c r="F28" s="18">
        <f t="shared" si="0"/>
        <v>0.005227874067092412</v>
      </c>
      <c r="G28" s="18">
        <f t="shared" si="1"/>
        <v>0.003483937033546206</v>
      </c>
      <c r="H28" s="32">
        <v>8616</v>
      </c>
      <c r="I28" s="18">
        <f t="shared" si="2"/>
        <v>0.03790960056234334</v>
      </c>
      <c r="J28" s="27">
        <v>1161.6</v>
      </c>
      <c r="K28" s="18">
        <f t="shared" si="3"/>
        <v>0.057532611719060156</v>
      </c>
      <c r="L28" s="33">
        <f t="shared" si="4"/>
        <v>0.0989261493149497</v>
      </c>
    </row>
    <row r="29" spans="1:12" ht="12.75">
      <c r="A29" s="37" t="s">
        <v>182</v>
      </c>
      <c r="B29" s="34" t="s">
        <v>183</v>
      </c>
      <c r="C29" s="30">
        <v>27516.31</v>
      </c>
      <c r="D29" s="31">
        <v>0.00195</v>
      </c>
      <c r="E29" s="30">
        <v>38051.16</v>
      </c>
      <c r="F29" s="18">
        <f t="shared" si="0"/>
        <v>0.002105242648664378</v>
      </c>
      <c r="G29" s="18">
        <f t="shared" si="1"/>
        <v>0.002027621324332189</v>
      </c>
      <c r="H29" s="32">
        <v>5154</v>
      </c>
      <c r="I29" s="18">
        <f t="shared" si="2"/>
        <v>0.0226771217848558</v>
      </c>
      <c r="J29" s="27">
        <v>340.1</v>
      </c>
      <c r="K29" s="18">
        <f t="shared" si="3"/>
        <v>0.016844732477317804</v>
      </c>
      <c r="L29" s="33">
        <f t="shared" si="4"/>
        <v>0.04154947558650579</v>
      </c>
    </row>
    <row r="30" spans="1:12" ht="12.75">
      <c r="A30" s="37" t="s">
        <v>184</v>
      </c>
      <c r="B30" s="34" t="s">
        <v>185</v>
      </c>
      <c r="C30" s="30">
        <v>185776.31</v>
      </c>
      <c r="D30" s="31">
        <v>0.01315</v>
      </c>
      <c r="E30" s="30">
        <v>213375.14</v>
      </c>
      <c r="F30" s="18">
        <f t="shared" si="0"/>
        <v>0.011805328533814278</v>
      </c>
      <c r="G30" s="18">
        <f t="shared" si="1"/>
        <v>0.012477664266907138</v>
      </c>
      <c r="H30" s="32">
        <v>4208</v>
      </c>
      <c r="I30" s="18">
        <f t="shared" si="2"/>
        <v>0.018514809559696005</v>
      </c>
      <c r="J30" s="27">
        <v>275</v>
      </c>
      <c r="K30" s="18">
        <f t="shared" si="3"/>
        <v>0.013620409971368411</v>
      </c>
      <c r="L30" s="33">
        <f t="shared" si="4"/>
        <v>0.044612883797971556</v>
      </c>
    </row>
    <row r="31" spans="1:12" ht="12.75">
      <c r="A31" s="37" t="s">
        <v>186</v>
      </c>
      <c r="B31" s="34" t="s">
        <v>187</v>
      </c>
      <c r="C31" s="30">
        <v>514823.54</v>
      </c>
      <c r="D31" s="31">
        <v>0.03645</v>
      </c>
      <c r="E31" s="30">
        <v>1783094.73</v>
      </c>
      <c r="F31" s="18">
        <f t="shared" si="0"/>
        <v>0.09865263167285028</v>
      </c>
      <c r="G31" s="18">
        <f t="shared" si="1"/>
        <v>0.06755131583642514</v>
      </c>
      <c r="H31" s="32">
        <v>15898</v>
      </c>
      <c r="I31" s="18">
        <f t="shared" si="2"/>
        <v>0.06994972490020131</v>
      </c>
      <c r="J31" s="27">
        <v>5709.1</v>
      </c>
      <c r="K31" s="18">
        <f t="shared" si="3"/>
        <v>0.2827646638819614</v>
      </c>
      <c r="L31" s="33">
        <f t="shared" si="4"/>
        <v>0.42026570461858787</v>
      </c>
    </row>
    <row r="32" spans="1:12" ht="12.75">
      <c r="A32" s="37" t="s">
        <v>188</v>
      </c>
      <c r="B32" s="34" t="s">
        <v>331</v>
      </c>
      <c r="C32" s="30">
        <v>75356.58</v>
      </c>
      <c r="D32" s="31">
        <v>0.00534</v>
      </c>
      <c r="E32" s="30">
        <v>39140.05</v>
      </c>
      <c r="F32" s="18">
        <f t="shared" si="0"/>
        <v>0.0021654872684789685</v>
      </c>
      <c r="G32" s="18">
        <f t="shared" si="1"/>
        <v>0.003752743634239484</v>
      </c>
      <c r="H32" s="32">
        <v>4619</v>
      </c>
      <c r="I32" s="18">
        <f t="shared" si="2"/>
        <v>0.02032317142496099</v>
      </c>
      <c r="J32" s="27">
        <v>864.2</v>
      </c>
      <c r="K32" s="18">
        <f t="shared" si="3"/>
        <v>0.042802757444569385</v>
      </c>
      <c r="L32" s="33">
        <f t="shared" si="4"/>
        <v>0.06687867250376986</v>
      </c>
    </row>
    <row r="33" spans="1:12" ht="12.75">
      <c r="A33" s="37" t="s">
        <v>189</v>
      </c>
      <c r="B33" s="34" t="s">
        <v>332</v>
      </c>
      <c r="C33" s="30">
        <v>53502.84</v>
      </c>
      <c r="D33" s="31">
        <v>0.00379</v>
      </c>
      <c r="E33" s="30">
        <v>72923.3</v>
      </c>
      <c r="F33" s="18">
        <f t="shared" si="0"/>
        <v>0.004034600817461203</v>
      </c>
      <c r="G33" s="18">
        <f t="shared" si="1"/>
        <v>0.003912300408730602</v>
      </c>
      <c r="H33" s="32">
        <v>4880</v>
      </c>
      <c r="I33" s="18">
        <f t="shared" si="2"/>
        <v>0.021471547208012476</v>
      </c>
      <c r="J33" s="27">
        <v>356</v>
      </c>
      <c r="K33" s="18">
        <f t="shared" si="3"/>
        <v>0.01763223981748056</v>
      </c>
      <c r="L33" s="33">
        <f t="shared" si="4"/>
        <v>0.04301608743422364</v>
      </c>
    </row>
    <row r="34" spans="1:12" ht="12.75">
      <c r="A34" s="37" t="s">
        <v>190</v>
      </c>
      <c r="B34" s="34" t="s">
        <v>333</v>
      </c>
      <c r="C34" s="30">
        <v>33734.35</v>
      </c>
      <c r="D34" s="31">
        <v>0.00239</v>
      </c>
      <c r="E34" s="30">
        <v>48526.55</v>
      </c>
      <c r="F34" s="18">
        <f t="shared" si="0"/>
        <v>0.002684810729884302</v>
      </c>
      <c r="G34" s="18">
        <f t="shared" si="1"/>
        <v>0.002537405364942151</v>
      </c>
      <c r="H34" s="32">
        <v>5560</v>
      </c>
      <c r="I34" s="18">
        <f t="shared" si="2"/>
        <v>0.024463484114047</v>
      </c>
      <c r="J34" s="27">
        <v>284.5</v>
      </c>
      <c r="K34" s="18">
        <f t="shared" si="3"/>
        <v>0.014090933224924773</v>
      </c>
      <c r="L34" s="33">
        <f t="shared" si="4"/>
        <v>0.04109182270391393</v>
      </c>
    </row>
    <row r="35" spans="1:12" ht="12.75">
      <c r="A35" s="37" t="s">
        <v>191</v>
      </c>
      <c r="B35" s="34" t="s">
        <v>192</v>
      </c>
      <c r="C35" s="30">
        <v>306520.08</v>
      </c>
      <c r="D35" s="31">
        <v>0.0217</v>
      </c>
      <c r="E35" s="30">
        <v>217503.16</v>
      </c>
      <c r="F35" s="18">
        <f t="shared" si="0"/>
        <v>0.012033717990496793</v>
      </c>
      <c r="G35" s="18">
        <f t="shared" si="1"/>
        <v>0.016866858995248396</v>
      </c>
      <c r="H35" s="32">
        <v>7364</v>
      </c>
      <c r="I35" s="18">
        <f t="shared" si="2"/>
        <v>0.03240091672946801</v>
      </c>
      <c r="J35" s="27">
        <v>909.7</v>
      </c>
      <c r="K35" s="18">
        <f t="shared" si="3"/>
        <v>0.0450563161852867</v>
      </c>
      <c r="L35" s="33">
        <f t="shared" si="4"/>
        <v>0.0943240919100031</v>
      </c>
    </row>
    <row r="36" spans="1:12" ht="12.75">
      <c r="A36" s="37" t="s">
        <v>193</v>
      </c>
      <c r="B36" s="34" t="s">
        <v>334</v>
      </c>
      <c r="C36" s="30">
        <v>82126.09</v>
      </c>
      <c r="D36" s="31">
        <v>0.00581</v>
      </c>
      <c r="E36" s="30">
        <v>90008.38</v>
      </c>
      <c r="F36" s="18">
        <f t="shared" si="0"/>
        <v>0.004979860806167008</v>
      </c>
      <c r="G36" s="18">
        <f t="shared" si="1"/>
        <v>0.005394930403083504</v>
      </c>
      <c r="H36" s="32">
        <v>3995</v>
      </c>
      <c r="I36" s="18">
        <f t="shared" si="2"/>
        <v>0.01757762932295284</v>
      </c>
      <c r="J36" s="27">
        <v>1870.6</v>
      </c>
      <c r="K36" s="18">
        <f t="shared" si="3"/>
        <v>0.09264850506342454</v>
      </c>
      <c r="L36" s="33">
        <f t="shared" si="4"/>
        <v>0.11562106478946088</v>
      </c>
    </row>
    <row r="37" spans="1:12" ht="12.75">
      <c r="A37" s="37" t="s">
        <v>194</v>
      </c>
      <c r="B37" s="34" t="s">
        <v>195</v>
      </c>
      <c r="C37" s="30">
        <v>2196772.39</v>
      </c>
      <c r="D37" s="31">
        <v>0.15554</v>
      </c>
      <c r="E37" s="30">
        <v>1799945.03</v>
      </c>
      <c r="F37" s="18">
        <f t="shared" si="0"/>
        <v>0.09958490207414131</v>
      </c>
      <c r="G37" s="18">
        <f t="shared" si="1"/>
        <v>0.12756245103707065</v>
      </c>
      <c r="H37" s="32">
        <v>18584</v>
      </c>
      <c r="I37" s="18">
        <f t="shared" si="2"/>
        <v>0.08176787567903768</v>
      </c>
      <c r="J37" s="27">
        <v>526.6</v>
      </c>
      <c r="K37" s="18">
        <f t="shared" si="3"/>
        <v>0.0260818468760822</v>
      </c>
      <c r="L37" s="33">
        <f t="shared" si="4"/>
        <v>0.23541217359219052</v>
      </c>
    </row>
    <row r="38" spans="1:12" ht="12.75">
      <c r="A38" s="37" t="s">
        <v>196</v>
      </c>
      <c r="B38" s="34" t="s">
        <v>197</v>
      </c>
      <c r="C38" s="30">
        <v>41822.63</v>
      </c>
      <c r="D38" s="31">
        <v>0.00296</v>
      </c>
      <c r="E38" s="30">
        <v>277073.67</v>
      </c>
      <c r="F38" s="18">
        <f t="shared" si="0"/>
        <v>0.015329553866582774</v>
      </c>
      <c r="G38" s="18">
        <f t="shared" si="1"/>
        <v>0.009144776933291387</v>
      </c>
      <c r="H38" s="32">
        <v>7270</v>
      </c>
      <c r="I38" s="18">
        <f t="shared" si="2"/>
        <v>0.031987325451280885</v>
      </c>
      <c r="J38" s="27">
        <v>2296</v>
      </c>
      <c r="K38" s="18">
        <f t="shared" si="3"/>
        <v>0.11371804107004317</v>
      </c>
      <c r="L38" s="33">
        <f t="shared" si="4"/>
        <v>0.15485014345461545</v>
      </c>
    </row>
    <row r="39" spans="1:12" ht="12.75">
      <c r="A39" s="37" t="s">
        <v>198</v>
      </c>
      <c r="B39" s="34" t="s">
        <v>335</v>
      </c>
      <c r="C39" s="30">
        <v>150724.22</v>
      </c>
      <c r="D39" s="31">
        <v>0.01067</v>
      </c>
      <c r="E39" s="30">
        <v>169156.03</v>
      </c>
      <c r="F39" s="18">
        <f t="shared" si="0"/>
        <v>0.009358833965501996</v>
      </c>
      <c r="G39" s="18">
        <f t="shared" si="1"/>
        <v>0.010014416982750999</v>
      </c>
      <c r="H39" s="32">
        <v>8501</v>
      </c>
      <c r="I39" s="18">
        <f t="shared" si="2"/>
        <v>0.03740361123264633</v>
      </c>
      <c r="J39" s="27">
        <v>672.5</v>
      </c>
      <c r="K39" s="18">
        <f t="shared" si="3"/>
        <v>0.0333080934754373</v>
      </c>
      <c r="L39" s="33">
        <f t="shared" si="4"/>
        <v>0.08072612169083462</v>
      </c>
    </row>
    <row r="40" spans="1:12" ht="12.75">
      <c r="A40" s="37" t="s">
        <v>199</v>
      </c>
      <c r="B40" s="34" t="s">
        <v>336</v>
      </c>
      <c r="C40" s="30">
        <v>25775.71</v>
      </c>
      <c r="D40" s="31">
        <v>0.00183</v>
      </c>
      <c r="E40" s="30">
        <v>21624.77</v>
      </c>
      <c r="F40" s="18">
        <f t="shared" si="0"/>
        <v>0.0011964257613055155</v>
      </c>
      <c r="G40" s="18">
        <f t="shared" si="1"/>
        <v>0.0015132128806527576</v>
      </c>
      <c r="H40" s="32">
        <v>2659</v>
      </c>
      <c r="I40" s="18">
        <f t="shared" si="2"/>
        <v>0.011699353284037947</v>
      </c>
      <c r="J40" s="27">
        <v>556.8</v>
      </c>
      <c r="K40" s="18">
        <f t="shared" si="3"/>
        <v>0.02757761553475611</v>
      </c>
      <c r="L40" s="33">
        <f t="shared" si="4"/>
        <v>0.040790181699446815</v>
      </c>
    </row>
    <row r="41" spans="1:12" ht="12.75">
      <c r="A41" s="37" t="s">
        <v>200</v>
      </c>
      <c r="B41" s="34" t="s">
        <v>201</v>
      </c>
      <c r="C41" s="30">
        <v>72604.6</v>
      </c>
      <c r="D41" s="31">
        <v>0.00514</v>
      </c>
      <c r="E41" s="30">
        <v>489522.04</v>
      </c>
      <c r="F41" s="18">
        <f t="shared" si="0"/>
        <v>0.02708360733468282</v>
      </c>
      <c r="G41" s="18">
        <f t="shared" si="1"/>
        <v>0.01611180366734141</v>
      </c>
      <c r="H41" s="32">
        <v>6120</v>
      </c>
      <c r="I41" s="18">
        <f t="shared" si="2"/>
        <v>0.02692743215431073</v>
      </c>
      <c r="J41" s="27">
        <v>283</v>
      </c>
      <c r="K41" s="18">
        <f t="shared" si="3"/>
        <v>0.014016640079626401</v>
      </c>
      <c r="L41" s="33">
        <f t="shared" si="4"/>
        <v>0.05705587590127854</v>
      </c>
    </row>
    <row r="42" spans="1:12" ht="12.75">
      <c r="A42" s="37" t="s">
        <v>202</v>
      </c>
      <c r="B42" s="34" t="s">
        <v>337</v>
      </c>
      <c r="C42" s="30">
        <v>106995.19</v>
      </c>
      <c r="D42" s="31">
        <v>0.00758</v>
      </c>
      <c r="E42" s="30">
        <v>101794.39</v>
      </c>
      <c r="F42" s="18">
        <f t="shared" si="0"/>
        <v>0.005631941082026794</v>
      </c>
      <c r="G42" s="18">
        <f t="shared" si="1"/>
        <v>0.0066059705410133965</v>
      </c>
      <c r="H42" s="32">
        <v>5483</v>
      </c>
      <c r="I42" s="18">
        <f t="shared" si="2"/>
        <v>0.02412469125851074</v>
      </c>
      <c r="J42" s="27">
        <v>453.9</v>
      </c>
      <c r="K42" s="18">
        <f t="shared" si="3"/>
        <v>0.022481105767287714</v>
      </c>
      <c r="L42" s="33">
        <f t="shared" si="4"/>
        <v>0.053211767566811854</v>
      </c>
    </row>
    <row r="43" spans="1:12" ht="12.75">
      <c r="A43" s="37" t="s">
        <v>203</v>
      </c>
      <c r="B43" s="34" t="s">
        <v>338</v>
      </c>
      <c r="C43" s="30">
        <v>189063.97</v>
      </c>
      <c r="D43" s="31">
        <v>0.01339</v>
      </c>
      <c r="E43" s="30">
        <v>203109.55</v>
      </c>
      <c r="F43" s="18">
        <f t="shared" si="0"/>
        <v>0.011237367980661559</v>
      </c>
      <c r="G43" s="18">
        <f t="shared" si="1"/>
        <v>0.01231368399033078</v>
      </c>
      <c r="H43" s="32">
        <v>5131</v>
      </c>
      <c r="I43" s="18">
        <f t="shared" si="2"/>
        <v>0.0225759239189164</v>
      </c>
      <c r="J43" s="27">
        <v>824.6</v>
      </c>
      <c r="K43" s="18">
        <f t="shared" si="3"/>
        <v>0.040841418408692334</v>
      </c>
      <c r="L43" s="33">
        <f t="shared" si="4"/>
        <v>0.07573102631793951</v>
      </c>
    </row>
    <row r="44" spans="1:12" ht="12.75">
      <c r="A44" s="37" t="s">
        <v>204</v>
      </c>
      <c r="B44" s="34" t="s">
        <v>205</v>
      </c>
      <c r="C44" s="30">
        <v>225</v>
      </c>
      <c r="D44" s="31">
        <v>2E-05</v>
      </c>
      <c r="E44" s="30">
        <v>9625.34</v>
      </c>
      <c r="F44" s="18">
        <f t="shared" si="0"/>
        <v>0.0005325376749590599</v>
      </c>
      <c r="G44" s="18">
        <f t="shared" si="1"/>
        <v>0.00027626883747953</v>
      </c>
      <c r="H44" s="32">
        <v>4459</v>
      </c>
      <c r="I44" s="18">
        <f t="shared" si="2"/>
        <v>0.019619186270599925</v>
      </c>
      <c r="J44" s="27">
        <v>805.7</v>
      </c>
      <c r="K44" s="18">
        <f t="shared" si="3"/>
        <v>0.03990532477793283</v>
      </c>
      <c r="L44" s="33">
        <f t="shared" si="4"/>
        <v>0.05980077988601228</v>
      </c>
    </row>
    <row r="45" spans="1:12" ht="12.75">
      <c r="A45" s="37" t="s">
        <v>206</v>
      </c>
      <c r="B45" s="34" t="s">
        <v>339</v>
      </c>
      <c r="C45" s="30">
        <v>272811.02</v>
      </c>
      <c r="D45" s="31">
        <v>0.01932</v>
      </c>
      <c r="E45" s="30">
        <v>734451.48</v>
      </c>
      <c r="F45" s="18">
        <f t="shared" si="0"/>
        <v>0.04063472911392642</v>
      </c>
      <c r="G45" s="18">
        <f t="shared" si="1"/>
        <v>0.02997736455696321</v>
      </c>
      <c r="H45" s="32">
        <v>4882</v>
      </c>
      <c r="I45" s="18">
        <f t="shared" si="2"/>
        <v>0.02148034702244199</v>
      </c>
      <c r="J45" s="27">
        <v>342.2</v>
      </c>
      <c r="K45" s="18">
        <f t="shared" si="3"/>
        <v>0.01694874288073553</v>
      </c>
      <c r="L45" s="33">
        <f t="shared" si="4"/>
        <v>0.06840645446014074</v>
      </c>
    </row>
    <row r="46" spans="1:12" ht="12.75">
      <c r="A46" s="37" t="s">
        <v>207</v>
      </c>
      <c r="B46" s="34" t="s">
        <v>340</v>
      </c>
      <c r="C46" s="30">
        <v>28362.75</v>
      </c>
      <c r="D46" s="31">
        <v>0.00201</v>
      </c>
      <c r="E46" s="30">
        <v>63202.06</v>
      </c>
      <c r="F46" s="18">
        <f t="shared" si="0"/>
        <v>0.0034967573181854355</v>
      </c>
      <c r="G46" s="18">
        <f t="shared" si="1"/>
        <v>0.002753378659092718</v>
      </c>
      <c r="H46" s="32">
        <v>5737</v>
      </c>
      <c r="I46" s="18">
        <f t="shared" si="2"/>
        <v>0.02524226769105893</v>
      </c>
      <c r="J46" s="27">
        <v>436.1</v>
      </c>
      <c r="K46" s="18">
        <f t="shared" si="3"/>
        <v>0.021599493776413688</v>
      </c>
      <c r="L46" s="33">
        <f t="shared" si="4"/>
        <v>0.04959514012656534</v>
      </c>
    </row>
    <row r="47" spans="1:12" ht="12.75">
      <c r="A47" s="37" t="s">
        <v>208</v>
      </c>
      <c r="B47" s="34" t="s">
        <v>209</v>
      </c>
      <c r="C47" s="30">
        <v>14718195.51</v>
      </c>
      <c r="D47" s="31">
        <v>1.0421</v>
      </c>
      <c r="E47" s="30">
        <v>22198429.14</v>
      </c>
      <c r="F47" s="18">
        <f t="shared" si="0"/>
        <v>1.2281643912795852</v>
      </c>
      <c r="G47" s="18">
        <f t="shared" si="1"/>
        <v>1.1351321956397926</v>
      </c>
      <c r="H47" s="32">
        <v>43129</v>
      </c>
      <c r="I47" s="18">
        <f t="shared" si="2"/>
        <v>0.18976359826523978</v>
      </c>
      <c r="J47" s="27">
        <v>1664.4</v>
      </c>
      <c r="K47" s="18">
        <f t="shared" si="3"/>
        <v>0.08243567402307485</v>
      </c>
      <c r="L47" s="33">
        <f t="shared" si="4"/>
        <v>1.4073314679281073</v>
      </c>
    </row>
    <row r="48" spans="1:12" ht="12.75">
      <c r="A48" s="37" t="s">
        <v>210</v>
      </c>
      <c r="B48" s="34" t="s">
        <v>211</v>
      </c>
      <c r="C48" s="30">
        <v>135850.39</v>
      </c>
      <c r="D48" s="31">
        <v>0.00962</v>
      </c>
      <c r="E48" s="30">
        <v>147261.89</v>
      </c>
      <c r="F48" s="18">
        <f t="shared" si="0"/>
        <v>0.008147504868469773</v>
      </c>
      <c r="G48" s="18">
        <f t="shared" si="1"/>
        <v>0.008883752434234886</v>
      </c>
      <c r="H48" s="32">
        <v>4113</v>
      </c>
      <c r="I48" s="18">
        <f t="shared" si="2"/>
        <v>0.018096818374294124</v>
      </c>
      <c r="J48" s="27">
        <v>1887.9</v>
      </c>
      <c r="K48" s="18">
        <f t="shared" si="3"/>
        <v>0.09350535267253245</v>
      </c>
      <c r="L48" s="33">
        <f t="shared" si="4"/>
        <v>0.12048592348106146</v>
      </c>
    </row>
    <row r="49" spans="1:12" ht="12.75">
      <c r="A49" s="37" t="s">
        <v>212</v>
      </c>
      <c r="B49" s="34" t="s">
        <v>213</v>
      </c>
      <c r="C49" s="30">
        <v>6204843.86</v>
      </c>
      <c r="D49" s="31">
        <v>0.43932</v>
      </c>
      <c r="E49" s="30">
        <v>5709527.01</v>
      </c>
      <c r="F49" s="18">
        <f t="shared" si="0"/>
        <v>0.3158889181079685</v>
      </c>
      <c r="G49" s="18">
        <f t="shared" si="1"/>
        <v>0.3776044590539842</v>
      </c>
      <c r="H49" s="32">
        <v>18363</v>
      </c>
      <c r="I49" s="18">
        <f t="shared" si="2"/>
        <v>0.08079549618457646</v>
      </c>
      <c r="J49" s="27">
        <v>4419.4</v>
      </c>
      <c r="K49" s="18">
        <f t="shared" si="3"/>
        <v>0.21888741755442018</v>
      </c>
      <c r="L49" s="33">
        <f t="shared" si="4"/>
        <v>0.6772873727929809</v>
      </c>
    </row>
    <row r="50" spans="1:12" ht="12.75">
      <c r="A50" s="37" t="s">
        <v>214</v>
      </c>
      <c r="B50" s="34" t="s">
        <v>341</v>
      </c>
      <c r="C50" s="30">
        <v>747920.01</v>
      </c>
      <c r="D50" s="31">
        <v>0.05296</v>
      </c>
      <c r="E50" s="30">
        <v>771948.24</v>
      </c>
      <c r="F50" s="18">
        <f t="shared" si="0"/>
        <v>0.042709298676029975</v>
      </c>
      <c r="G50" s="18">
        <f t="shared" si="1"/>
        <v>0.047834649338014984</v>
      </c>
      <c r="H50" s="32">
        <v>10044</v>
      </c>
      <c r="I50" s="18">
        <f t="shared" si="2"/>
        <v>0.044192668065015844</v>
      </c>
      <c r="J50" s="27">
        <v>535.3</v>
      </c>
      <c r="K50" s="18">
        <f t="shared" si="3"/>
        <v>0.02651274711881276</v>
      </c>
      <c r="L50" s="33">
        <f t="shared" si="4"/>
        <v>0.1185400645218436</v>
      </c>
    </row>
    <row r="51" spans="1:12" ht="12.75">
      <c r="A51" s="37" t="s">
        <v>215</v>
      </c>
      <c r="B51" s="34" t="s">
        <v>342</v>
      </c>
      <c r="C51" s="30">
        <v>915</v>
      </c>
      <c r="D51" s="31">
        <v>6E-05</v>
      </c>
      <c r="E51" s="30">
        <v>8729.06</v>
      </c>
      <c r="F51" s="18">
        <f t="shared" si="0"/>
        <v>0.00048294951835240433</v>
      </c>
      <c r="G51" s="18">
        <f t="shared" si="1"/>
        <v>0.00027147475917620216</v>
      </c>
      <c r="H51" s="32">
        <v>3427</v>
      </c>
      <c r="I51" s="18">
        <f t="shared" si="2"/>
        <v>0.015078482024971057</v>
      </c>
      <c r="J51" s="27">
        <v>1516.7</v>
      </c>
      <c r="K51" s="18">
        <f t="shared" si="3"/>
        <v>0.0751202756493617</v>
      </c>
      <c r="L51" s="33">
        <f t="shared" si="4"/>
        <v>0.09047023243350896</v>
      </c>
    </row>
    <row r="52" spans="1:12" ht="12.75">
      <c r="A52" s="37" t="s">
        <v>216</v>
      </c>
      <c r="B52" s="34" t="s">
        <v>217</v>
      </c>
      <c r="C52" s="30">
        <v>507583.66</v>
      </c>
      <c r="D52" s="31">
        <v>0.03594</v>
      </c>
      <c r="E52" s="30">
        <v>438196.08</v>
      </c>
      <c r="F52" s="18">
        <f t="shared" si="0"/>
        <v>0.0242439146689233</v>
      </c>
      <c r="G52" s="18">
        <f t="shared" si="1"/>
        <v>0.03009195733446165</v>
      </c>
      <c r="H52" s="32">
        <v>8047</v>
      </c>
      <c r="I52" s="18">
        <f t="shared" si="2"/>
        <v>0.035406053357146805</v>
      </c>
      <c r="J52" s="27">
        <v>452.1</v>
      </c>
      <c r="K52" s="18">
        <f t="shared" si="3"/>
        <v>0.022391953992929668</v>
      </c>
      <c r="L52" s="33">
        <f t="shared" si="4"/>
        <v>0.08788996468453814</v>
      </c>
    </row>
    <row r="53" spans="1:12" ht="12.75">
      <c r="A53" s="37" t="s">
        <v>218</v>
      </c>
      <c r="B53" s="34" t="s">
        <v>343</v>
      </c>
      <c r="C53" s="30">
        <v>25067.89</v>
      </c>
      <c r="D53" s="31">
        <v>0.00177</v>
      </c>
      <c r="E53" s="30">
        <v>698461.56</v>
      </c>
      <c r="F53" s="18">
        <f t="shared" si="0"/>
        <v>0.038643527938823766</v>
      </c>
      <c r="G53" s="18">
        <f t="shared" si="1"/>
        <v>0.020206763969411883</v>
      </c>
      <c r="H53" s="32">
        <v>4808</v>
      </c>
      <c r="I53" s="18">
        <f t="shared" si="2"/>
        <v>0.02115475388855</v>
      </c>
      <c r="J53" s="27">
        <v>470.7</v>
      </c>
      <c r="K53" s="18">
        <f t="shared" si="3"/>
        <v>0.023313188994629495</v>
      </c>
      <c r="L53" s="33">
        <f t="shared" si="4"/>
        <v>0.06467470685259138</v>
      </c>
    </row>
    <row r="54" spans="1:12" ht="12.75">
      <c r="A54" s="37" t="s">
        <v>219</v>
      </c>
      <c r="B54" s="34" t="s">
        <v>344</v>
      </c>
      <c r="C54" s="30">
        <v>-10597.97</v>
      </c>
      <c r="D54" s="31">
        <v>0</v>
      </c>
      <c r="E54" s="30">
        <v>15838.36</v>
      </c>
      <c r="F54" s="18">
        <f t="shared" si="0"/>
        <v>0.0008762831660559082</v>
      </c>
      <c r="G54" s="18">
        <f t="shared" si="1"/>
        <v>0.0004381415830279541</v>
      </c>
      <c r="H54" s="32">
        <v>4070</v>
      </c>
      <c r="I54" s="18">
        <f t="shared" si="2"/>
        <v>0.017907622364059586</v>
      </c>
      <c r="J54" s="27">
        <v>419.8</v>
      </c>
      <c r="K54" s="18">
        <f t="shared" si="3"/>
        <v>0.02079217493083803</v>
      </c>
      <c r="L54" s="33">
        <f t="shared" si="4"/>
        <v>0.03913793887792558</v>
      </c>
    </row>
    <row r="55" spans="1:12" ht="12.75">
      <c r="A55" s="37" t="s">
        <v>220</v>
      </c>
      <c r="B55" s="34" t="s">
        <v>345</v>
      </c>
      <c r="C55" s="30">
        <v>2683582.11</v>
      </c>
      <c r="D55" s="31">
        <v>0.19001</v>
      </c>
      <c r="E55" s="30">
        <v>7679283.51</v>
      </c>
      <c r="F55" s="18">
        <f t="shared" si="0"/>
        <v>0.4248689174373943</v>
      </c>
      <c r="G55" s="18">
        <f t="shared" si="1"/>
        <v>0.30743945871869716</v>
      </c>
      <c r="H55" s="32">
        <v>18250</v>
      </c>
      <c r="I55" s="18">
        <f t="shared" si="2"/>
        <v>0.08029830666930896</v>
      </c>
      <c r="J55" s="27">
        <v>2246.8</v>
      </c>
      <c r="K55" s="18">
        <f t="shared" si="3"/>
        <v>0.11128122590425654</v>
      </c>
      <c r="L55" s="33">
        <f t="shared" si="4"/>
        <v>0.4990189912922626</v>
      </c>
    </row>
    <row r="56" spans="1:12" ht="12.75">
      <c r="A56" s="37" t="s">
        <v>221</v>
      </c>
      <c r="B56" s="34" t="s">
        <v>346</v>
      </c>
      <c r="C56" s="30">
        <v>35923.49</v>
      </c>
      <c r="D56" s="31">
        <v>0.00254</v>
      </c>
      <c r="E56" s="30">
        <v>602565.74</v>
      </c>
      <c r="F56" s="18">
        <f t="shared" si="0"/>
        <v>0.033337934887451806</v>
      </c>
      <c r="G56" s="18">
        <f t="shared" si="1"/>
        <v>0.017938967443725903</v>
      </c>
      <c r="H56" s="32">
        <v>4136</v>
      </c>
      <c r="I56" s="18">
        <f t="shared" si="2"/>
        <v>0.018198016240233525</v>
      </c>
      <c r="J56" s="27">
        <v>498.4</v>
      </c>
      <c r="K56" s="18">
        <f t="shared" si="3"/>
        <v>0.024685135744472786</v>
      </c>
      <c r="L56" s="33">
        <f t="shared" si="4"/>
        <v>0.060822119428432214</v>
      </c>
    </row>
    <row r="57" spans="1:12" ht="12.75">
      <c r="A57" s="37" t="s">
        <v>222</v>
      </c>
      <c r="B57" s="34" t="s">
        <v>223</v>
      </c>
      <c r="C57" s="30">
        <v>1003779.73</v>
      </c>
      <c r="D57" s="31">
        <v>0.07107</v>
      </c>
      <c r="E57" s="30">
        <v>2145602.46</v>
      </c>
      <c r="F57" s="18">
        <f t="shared" si="0"/>
        <v>0.118708964611623</v>
      </c>
      <c r="G57" s="18">
        <f t="shared" si="1"/>
        <v>0.0948894823058115</v>
      </c>
      <c r="H57" s="32">
        <v>24147</v>
      </c>
      <c r="I57" s="18">
        <f t="shared" si="2"/>
        <v>0.10624455951472896</v>
      </c>
      <c r="J57" s="27">
        <v>918.6</v>
      </c>
      <c r="K57" s="18">
        <f t="shared" si="3"/>
        <v>0.045497122180723715</v>
      </c>
      <c r="L57" s="33">
        <f t="shared" si="4"/>
        <v>0.24663116400126417</v>
      </c>
    </row>
    <row r="58" spans="1:12" ht="12.75">
      <c r="A58" s="37" t="s">
        <v>224</v>
      </c>
      <c r="B58" s="34" t="s">
        <v>225</v>
      </c>
      <c r="C58" s="30">
        <v>41875.81</v>
      </c>
      <c r="D58" s="31">
        <v>0.00296</v>
      </c>
      <c r="E58" s="30">
        <v>56419.89</v>
      </c>
      <c r="F58" s="18">
        <f t="shared" si="0"/>
        <v>0.0031215226726584114</v>
      </c>
      <c r="G58" s="18">
        <f t="shared" si="1"/>
        <v>0.0030407613363292057</v>
      </c>
      <c r="H58" s="32">
        <v>4249</v>
      </c>
      <c r="I58" s="18">
        <f t="shared" si="2"/>
        <v>0.01869520575550103</v>
      </c>
      <c r="J58" s="27">
        <v>315.2</v>
      </c>
      <c r="K58" s="18">
        <f t="shared" si="3"/>
        <v>0.015611466265364811</v>
      </c>
      <c r="L58" s="33">
        <f t="shared" si="4"/>
        <v>0.03734743335719505</v>
      </c>
    </row>
    <row r="59" spans="1:12" ht="12.75">
      <c r="A59" s="37" t="s">
        <v>226</v>
      </c>
      <c r="B59" s="34" t="s">
        <v>227</v>
      </c>
      <c r="C59" s="30">
        <v>15864.53</v>
      </c>
      <c r="D59" s="31">
        <v>0.00112</v>
      </c>
      <c r="E59" s="30">
        <v>40770</v>
      </c>
      <c r="F59" s="18">
        <f t="shared" si="0"/>
        <v>0.0022556669175406658</v>
      </c>
      <c r="G59" s="18">
        <f t="shared" si="1"/>
        <v>0.0016878334587703328</v>
      </c>
      <c r="H59" s="32">
        <v>5154</v>
      </c>
      <c r="I59" s="18">
        <f t="shared" si="2"/>
        <v>0.0226771217848558</v>
      </c>
      <c r="J59" s="27">
        <v>288.4</v>
      </c>
      <c r="K59" s="18">
        <f t="shared" si="3"/>
        <v>0.014284095402700541</v>
      </c>
      <c r="L59" s="33">
        <f t="shared" si="4"/>
        <v>0.03864905064632668</v>
      </c>
    </row>
    <row r="60" spans="1:12" ht="12.75">
      <c r="A60" s="37" t="s">
        <v>228</v>
      </c>
      <c r="B60" s="34" t="s">
        <v>229</v>
      </c>
      <c r="C60" s="30">
        <v>48963.54</v>
      </c>
      <c r="D60" s="31">
        <v>0.00347</v>
      </c>
      <c r="E60" s="30">
        <v>60892.13</v>
      </c>
      <c r="F60" s="18">
        <f t="shared" si="0"/>
        <v>0.0033689566637131593</v>
      </c>
      <c r="G60" s="18">
        <f t="shared" si="1"/>
        <v>0.0034194783318565796</v>
      </c>
      <c r="H60" s="32">
        <v>3500</v>
      </c>
      <c r="I60" s="18">
        <f t="shared" si="2"/>
        <v>0.015399675251648294</v>
      </c>
      <c r="J60" s="27">
        <v>587.2</v>
      </c>
      <c r="K60" s="18">
        <f t="shared" si="3"/>
        <v>0.02908328994613648</v>
      </c>
      <c r="L60" s="33">
        <f t="shared" si="4"/>
        <v>0.047902443529641354</v>
      </c>
    </row>
    <row r="61" spans="1:12" ht="12.75">
      <c r="A61" s="37" t="s">
        <v>230</v>
      </c>
      <c r="B61" s="34" t="s">
        <v>347</v>
      </c>
      <c r="C61" s="30">
        <v>472740.92</v>
      </c>
      <c r="D61" s="31">
        <v>0.03347</v>
      </c>
      <c r="E61" s="30">
        <v>585637.97</v>
      </c>
      <c r="F61" s="18">
        <f t="shared" si="0"/>
        <v>0.032401378331731</v>
      </c>
      <c r="G61" s="18">
        <f t="shared" si="1"/>
        <v>0.0329356891658655</v>
      </c>
      <c r="H61" s="32">
        <v>5007</v>
      </c>
      <c r="I61" s="18">
        <f t="shared" si="2"/>
        <v>0.022030335424286573</v>
      </c>
      <c r="J61" s="27">
        <v>420.2</v>
      </c>
      <c r="K61" s="18">
        <f t="shared" si="3"/>
        <v>0.020811986436250932</v>
      </c>
      <c r="L61" s="33">
        <f t="shared" si="4"/>
        <v>0.075778011026403</v>
      </c>
    </row>
    <row r="62" spans="1:12" ht="12.75">
      <c r="A62" s="37" t="s">
        <v>231</v>
      </c>
      <c r="B62" s="34" t="s">
        <v>348</v>
      </c>
      <c r="C62" s="30">
        <v>119996.97</v>
      </c>
      <c r="D62" s="31">
        <v>0.0085</v>
      </c>
      <c r="E62" s="30">
        <v>197892.57</v>
      </c>
      <c r="F62" s="18">
        <f t="shared" si="0"/>
        <v>0.010948730031299985</v>
      </c>
      <c r="G62" s="18">
        <f t="shared" si="1"/>
        <v>0.009724365015649994</v>
      </c>
      <c r="H62" s="32">
        <v>7253</v>
      </c>
      <c r="I62" s="18">
        <f t="shared" si="2"/>
        <v>0.03191252702863002</v>
      </c>
      <c r="J62" s="27">
        <v>963.5</v>
      </c>
      <c r="K62" s="18">
        <f t="shared" si="3"/>
        <v>0.04772096366332169</v>
      </c>
      <c r="L62" s="33">
        <f t="shared" si="4"/>
        <v>0.0893578557076017</v>
      </c>
    </row>
    <row r="63" spans="1:12" ht="12.75">
      <c r="A63" s="37" t="s">
        <v>232</v>
      </c>
      <c r="B63" s="34" t="s">
        <v>349</v>
      </c>
      <c r="C63" s="30">
        <v>383590.68</v>
      </c>
      <c r="D63" s="31">
        <v>0.02716</v>
      </c>
      <c r="E63" s="30">
        <v>335508.09</v>
      </c>
      <c r="F63" s="18">
        <f t="shared" si="0"/>
        <v>0.01856253370567222</v>
      </c>
      <c r="G63" s="18">
        <f t="shared" si="1"/>
        <v>0.022861266852836112</v>
      </c>
      <c r="H63" s="32">
        <v>4916</v>
      </c>
      <c r="I63" s="18">
        <f t="shared" si="2"/>
        <v>0.021629943867743716</v>
      </c>
      <c r="J63" s="27">
        <v>874.6</v>
      </c>
      <c r="K63" s="18">
        <f t="shared" si="3"/>
        <v>0.04331785658530477</v>
      </c>
      <c r="L63" s="33">
        <f t="shared" si="4"/>
        <v>0.0878090673058846</v>
      </c>
    </row>
    <row r="64" spans="1:12" ht="12.75">
      <c r="A64" s="37" t="s">
        <v>233</v>
      </c>
      <c r="B64" s="34" t="s">
        <v>350</v>
      </c>
      <c r="C64" s="30">
        <v>48887.02</v>
      </c>
      <c r="D64" s="31">
        <v>0.00346</v>
      </c>
      <c r="E64" s="30">
        <v>82057.37</v>
      </c>
      <c r="F64" s="18">
        <f t="shared" si="0"/>
        <v>0.004539958176340297</v>
      </c>
      <c r="G64" s="18">
        <f t="shared" si="1"/>
        <v>0.003999979088170148</v>
      </c>
      <c r="H64" s="32">
        <v>4416</v>
      </c>
      <c r="I64" s="18">
        <f t="shared" si="2"/>
        <v>0.01942999026036539</v>
      </c>
      <c r="J64" s="27">
        <v>1796.3</v>
      </c>
      <c r="K64" s="18">
        <f t="shared" si="3"/>
        <v>0.08896851793297846</v>
      </c>
      <c r="L64" s="33">
        <f t="shared" si="4"/>
        <v>0.112398487281514</v>
      </c>
    </row>
    <row r="65" spans="1:12" ht="12.75">
      <c r="A65" s="37" t="s">
        <v>234</v>
      </c>
      <c r="B65" s="34" t="s">
        <v>235</v>
      </c>
      <c r="C65" s="30">
        <v>3337433.75</v>
      </c>
      <c r="D65" s="31">
        <v>0.2363</v>
      </c>
      <c r="E65" s="30">
        <v>2951248.18</v>
      </c>
      <c r="F65" s="18">
        <f t="shared" si="0"/>
        <v>0.1632826314711332</v>
      </c>
      <c r="G65" s="18">
        <f t="shared" si="1"/>
        <v>0.1997913157355666</v>
      </c>
      <c r="H65" s="32">
        <v>23232</v>
      </c>
      <c r="I65" s="18">
        <f t="shared" si="2"/>
        <v>0.10221864441322662</v>
      </c>
      <c r="J65" s="27">
        <v>3045.9</v>
      </c>
      <c r="K65" s="18">
        <f t="shared" si="3"/>
        <v>0.15085966084287653</v>
      </c>
      <c r="L65" s="33">
        <f t="shared" si="4"/>
        <v>0.4528696209916697</v>
      </c>
    </row>
    <row r="66" spans="1:12" ht="12.75">
      <c r="A66" s="37" t="s">
        <v>236</v>
      </c>
      <c r="B66" s="34" t="s">
        <v>445</v>
      </c>
      <c r="C66" s="30">
        <v>-26802.18</v>
      </c>
      <c r="D66" s="31">
        <v>0</v>
      </c>
      <c r="E66" s="30">
        <v>-113213.38</v>
      </c>
      <c r="F66" s="18">
        <f>IF(E66&lt;0,0,E66*75/$E$224)</f>
        <v>0</v>
      </c>
      <c r="G66" s="18">
        <f aca="true" t="shared" si="5" ref="G66:G129">(D66+F66)/2</f>
        <v>0</v>
      </c>
      <c r="H66" s="32">
        <v>6490</v>
      </c>
      <c r="I66" s="18">
        <f>H66*12.5/$H$224</f>
        <v>0.028555397823770694</v>
      </c>
      <c r="J66" s="27">
        <v>1231.8</v>
      </c>
      <c r="K66" s="18">
        <f aca="true" t="shared" si="6" ref="K66:K129">J66*12.5/$J$224</f>
        <v>0.06100953091902403</v>
      </c>
      <c r="L66" s="33">
        <f>G66+I66+K66</f>
        <v>0.08956492874279473</v>
      </c>
    </row>
    <row r="67" spans="1:12" ht="12.75">
      <c r="A67" s="37" t="s">
        <v>237</v>
      </c>
      <c r="B67" s="34" t="s">
        <v>238</v>
      </c>
      <c r="C67" s="30">
        <v>584330.59</v>
      </c>
      <c r="D67" s="31">
        <v>0.04137</v>
      </c>
      <c r="E67" s="30">
        <v>698621.55</v>
      </c>
      <c r="F67" s="18">
        <f aca="true" t="shared" si="7" ref="F67:F130">IF(E67&lt;0,0,E67*75/$E$224)</f>
        <v>0.03865237964719112</v>
      </c>
      <c r="G67" s="18">
        <f t="shared" si="5"/>
        <v>0.040011189823595555</v>
      </c>
      <c r="H67" s="32">
        <v>9270</v>
      </c>
      <c r="I67" s="18">
        <f aca="true" t="shared" si="8" ref="I67:I130">H67*12.5/$H$224</f>
        <v>0.040787139880794195</v>
      </c>
      <c r="J67" s="27">
        <v>2139.5</v>
      </c>
      <c r="K67" s="18">
        <f t="shared" si="6"/>
        <v>0.10596678957724623</v>
      </c>
      <c r="L67" s="33">
        <f aca="true" t="shared" si="9" ref="L67:L130">G67+I67+K67</f>
        <v>0.18676511928163597</v>
      </c>
    </row>
    <row r="68" spans="1:12" ht="12.75">
      <c r="A68" s="37" t="s">
        <v>239</v>
      </c>
      <c r="B68" s="34" t="s">
        <v>351</v>
      </c>
      <c r="C68" s="30">
        <v>368450.55</v>
      </c>
      <c r="D68" s="31">
        <v>0.02609</v>
      </c>
      <c r="E68" s="30">
        <v>474264.2</v>
      </c>
      <c r="F68" s="18">
        <f t="shared" si="7"/>
        <v>0.02623944238689943</v>
      </c>
      <c r="G68" s="18">
        <f t="shared" si="5"/>
        <v>0.026164721193449716</v>
      </c>
      <c r="H68" s="32">
        <v>9514</v>
      </c>
      <c r="I68" s="18">
        <f t="shared" si="8"/>
        <v>0.04186071724119482</v>
      </c>
      <c r="J68" s="27">
        <v>2378.9</v>
      </c>
      <c r="K68" s="18">
        <f t="shared" si="6"/>
        <v>0.11782397556686659</v>
      </c>
      <c r="L68" s="33">
        <f t="shared" si="9"/>
        <v>0.18584941400151112</v>
      </c>
    </row>
    <row r="69" spans="1:12" ht="12.75">
      <c r="A69" s="37" t="s">
        <v>240</v>
      </c>
      <c r="B69" s="34" t="s">
        <v>241</v>
      </c>
      <c r="C69" s="30">
        <v>36986.18</v>
      </c>
      <c r="D69" s="31">
        <v>0.00262</v>
      </c>
      <c r="E69" s="30">
        <v>66475.15</v>
      </c>
      <c r="F69" s="18">
        <f t="shared" si="7"/>
        <v>0.00367784637462726</v>
      </c>
      <c r="G69" s="18">
        <f t="shared" si="5"/>
        <v>0.00314892318731363</v>
      </c>
      <c r="H69" s="32">
        <v>4231</v>
      </c>
      <c r="I69" s="18">
        <f t="shared" si="8"/>
        <v>0.01861600742563541</v>
      </c>
      <c r="J69" s="27">
        <v>3079</v>
      </c>
      <c r="K69" s="18">
        <f t="shared" si="6"/>
        <v>0.15249906291579396</v>
      </c>
      <c r="L69" s="33">
        <f t="shared" si="9"/>
        <v>0.174263993528743</v>
      </c>
    </row>
    <row r="70" spans="1:12" ht="12.75">
      <c r="A70" s="37" t="s">
        <v>242</v>
      </c>
      <c r="B70" s="34" t="s">
        <v>352</v>
      </c>
      <c r="C70" s="30">
        <v>212.06</v>
      </c>
      <c r="D70" s="31">
        <v>2E-05</v>
      </c>
      <c r="E70" s="30">
        <v>2162.77</v>
      </c>
      <c r="F70" s="18">
        <f t="shared" si="7"/>
        <v>0.00011965878683466827</v>
      </c>
      <c r="G70" s="18">
        <f t="shared" si="5"/>
        <v>6.982939341733414E-05</v>
      </c>
      <c r="H70" s="32">
        <v>4216</v>
      </c>
      <c r="I70" s="18">
        <f t="shared" si="8"/>
        <v>0.01855000881741406</v>
      </c>
      <c r="J70" s="27">
        <v>759.7</v>
      </c>
      <c r="K70" s="18">
        <f t="shared" si="6"/>
        <v>0.03762700165544939</v>
      </c>
      <c r="L70" s="33">
        <f t="shared" si="9"/>
        <v>0.05624683986628078</v>
      </c>
    </row>
    <row r="71" spans="1:12" ht="12.75">
      <c r="A71" s="37" t="s">
        <v>243</v>
      </c>
      <c r="B71" s="34" t="s">
        <v>244</v>
      </c>
      <c r="C71" s="30">
        <v>47434.4</v>
      </c>
      <c r="D71" s="31">
        <v>0.00336</v>
      </c>
      <c r="E71" s="30">
        <v>51199.06</v>
      </c>
      <c r="F71" s="18">
        <f t="shared" si="7"/>
        <v>0.002832671715751278</v>
      </c>
      <c r="G71" s="18">
        <f t="shared" si="5"/>
        <v>0.003096335857875639</v>
      </c>
      <c r="H71" s="32">
        <v>3642</v>
      </c>
      <c r="I71" s="18">
        <f t="shared" si="8"/>
        <v>0.016024462076143737</v>
      </c>
      <c r="J71" s="27">
        <v>357.3</v>
      </c>
      <c r="K71" s="18">
        <f t="shared" si="6"/>
        <v>0.017696627210072483</v>
      </c>
      <c r="L71" s="33">
        <f t="shared" si="9"/>
        <v>0.036817425144091864</v>
      </c>
    </row>
    <row r="72" spans="1:12" ht="12.75">
      <c r="A72" s="37" t="s">
        <v>245</v>
      </c>
      <c r="B72" s="34" t="s">
        <v>353</v>
      </c>
      <c r="C72" s="30">
        <v>1789295.88</v>
      </c>
      <c r="D72" s="31">
        <v>0.12669</v>
      </c>
      <c r="E72" s="30">
        <v>1273523.26</v>
      </c>
      <c r="F72" s="18">
        <f t="shared" si="7"/>
        <v>0.07045975683837478</v>
      </c>
      <c r="G72" s="18">
        <f t="shared" si="5"/>
        <v>0.09857487841918738</v>
      </c>
      <c r="H72" s="32">
        <v>12498</v>
      </c>
      <c r="I72" s="18">
        <f t="shared" si="8"/>
        <v>0.05499004037002868</v>
      </c>
      <c r="J72" s="27">
        <v>229.1</v>
      </c>
      <c r="K72" s="18">
        <f t="shared" si="6"/>
        <v>0.011347039725238192</v>
      </c>
      <c r="L72" s="33">
        <f t="shared" si="9"/>
        <v>0.16491195851445428</v>
      </c>
    </row>
    <row r="73" spans="1:12" ht="12.75">
      <c r="A73" s="37" t="s">
        <v>246</v>
      </c>
      <c r="B73" s="34" t="s">
        <v>247</v>
      </c>
      <c r="C73" s="30">
        <v>693938.66</v>
      </c>
      <c r="D73" s="31">
        <v>0.04913</v>
      </c>
      <c r="E73" s="30">
        <v>486071.2</v>
      </c>
      <c r="F73" s="18">
        <f t="shared" si="7"/>
        <v>0.02689268396883229</v>
      </c>
      <c r="G73" s="18">
        <f t="shared" si="5"/>
        <v>0.03801134198441614</v>
      </c>
      <c r="H73" s="32">
        <v>6067</v>
      </c>
      <c r="I73" s="18">
        <f t="shared" si="8"/>
        <v>0.02669423707192863</v>
      </c>
      <c r="J73" s="27">
        <v>1035.2</v>
      </c>
      <c r="K73" s="18">
        <f t="shared" si="6"/>
        <v>0.05127217600858392</v>
      </c>
      <c r="L73" s="33">
        <f t="shared" si="9"/>
        <v>0.11597775506492869</v>
      </c>
    </row>
    <row r="74" spans="1:12" ht="12.75">
      <c r="A74" s="37" t="s">
        <v>248</v>
      </c>
      <c r="B74" s="34" t="s">
        <v>249</v>
      </c>
      <c r="C74" s="30">
        <v>1007051</v>
      </c>
      <c r="D74" s="31">
        <v>0.0713</v>
      </c>
      <c r="E74" s="30">
        <v>1094292.97</v>
      </c>
      <c r="F74" s="18">
        <f t="shared" si="7"/>
        <v>0.06054354796483494</v>
      </c>
      <c r="G74" s="18">
        <f t="shared" si="5"/>
        <v>0.06592177398241747</v>
      </c>
      <c r="H74" s="32">
        <v>5959</v>
      </c>
      <c r="I74" s="18">
        <f t="shared" si="8"/>
        <v>0.02621904709273491</v>
      </c>
      <c r="J74" s="27">
        <v>189.1</v>
      </c>
      <c r="K74" s="18">
        <f t="shared" si="6"/>
        <v>0.00936588918394824</v>
      </c>
      <c r="L74" s="33">
        <f t="shared" si="9"/>
        <v>0.10150671025910063</v>
      </c>
    </row>
    <row r="75" spans="1:12" ht="12.75">
      <c r="A75" s="37" t="s">
        <v>250</v>
      </c>
      <c r="B75" s="34" t="s">
        <v>354</v>
      </c>
      <c r="C75" s="30">
        <v>38416.33</v>
      </c>
      <c r="D75" s="31">
        <v>0.00272</v>
      </c>
      <c r="E75" s="30">
        <v>-6456.23</v>
      </c>
      <c r="F75" s="18">
        <f t="shared" si="7"/>
        <v>0</v>
      </c>
      <c r="G75" s="18">
        <f t="shared" si="5"/>
        <v>0.00136</v>
      </c>
      <c r="H75" s="32">
        <v>8909</v>
      </c>
      <c r="I75" s="18">
        <f t="shared" si="8"/>
        <v>0.039198773376267045</v>
      </c>
      <c r="J75" s="27">
        <v>3383.1</v>
      </c>
      <c r="K75" s="18">
        <f t="shared" si="6"/>
        <v>0.1675607599059508</v>
      </c>
      <c r="L75" s="33">
        <f t="shared" si="9"/>
        <v>0.20811953328221783</v>
      </c>
    </row>
    <row r="76" spans="1:12" ht="12.75">
      <c r="A76" s="37" t="s">
        <v>251</v>
      </c>
      <c r="B76" s="34" t="s">
        <v>355</v>
      </c>
      <c r="C76" s="30">
        <v>70644.95</v>
      </c>
      <c r="D76" s="31">
        <v>0.005</v>
      </c>
      <c r="E76" s="30">
        <v>229103.29</v>
      </c>
      <c r="F76" s="18">
        <f t="shared" si="7"/>
        <v>0.012675514151403612</v>
      </c>
      <c r="G76" s="18">
        <f t="shared" si="5"/>
        <v>0.008837757075701806</v>
      </c>
      <c r="H76" s="32">
        <v>4283</v>
      </c>
      <c r="I76" s="18">
        <f t="shared" si="8"/>
        <v>0.018844802600802756</v>
      </c>
      <c r="J76" s="27">
        <v>836.5</v>
      </c>
      <c r="K76" s="18">
        <f t="shared" si="6"/>
        <v>0.041430810694726095</v>
      </c>
      <c r="L76" s="33">
        <f t="shared" si="9"/>
        <v>0.06911337037123066</v>
      </c>
    </row>
    <row r="77" spans="1:12" ht="12.75">
      <c r="A77" s="37" t="s">
        <v>252</v>
      </c>
      <c r="B77" s="34" t="s">
        <v>356</v>
      </c>
      <c r="C77" s="30">
        <v>1158818.23</v>
      </c>
      <c r="D77" s="31">
        <v>0.08205</v>
      </c>
      <c r="E77" s="30">
        <v>1701632.43</v>
      </c>
      <c r="F77" s="18">
        <f t="shared" si="7"/>
        <v>0.09414559671732482</v>
      </c>
      <c r="G77" s="18">
        <f t="shared" si="5"/>
        <v>0.08809779835866241</v>
      </c>
      <c r="H77" s="32">
        <v>14980</v>
      </c>
      <c r="I77" s="18">
        <f t="shared" si="8"/>
        <v>0.06591061007705469</v>
      </c>
      <c r="J77" s="27">
        <v>1323.4</v>
      </c>
      <c r="K77" s="18">
        <f t="shared" si="6"/>
        <v>0.06554636565857802</v>
      </c>
      <c r="L77" s="33">
        <f t="shared" si="9"/>
        <v>0.21955477409429514</v>
      </c>
    </row>
    <row r="78" spans="1:12" ht="12.75">
      <c r="A78" s="37" t="s">
        <v>253</v>
      </c>
      <c r="B78" s="34" t="s">
        <v>254</v>
      </c>
      <c r="C78" s="30">
        <v>455457.18</v>
      </c>
      <c r="D78" s="31">
        <v>0.03225</v>
      </c>
      <c r="E78" s="30">
        <v>600119.27</v>
      </c>
      <c r="F78" s="18">
        <f t="shared" si="7"/>
        <v>0.03320257993420786</v>
      </c>
      <c r="G78" s="18">
        <f t="shared" si="5"/>
        <v>0.03272628996710393</v>
      </c>
      <c r="H78" s="32">
        <v>4191</v>
      </c>
      <c r="I78" s="18">
        <f t="shared" si="8"/>
        <v>0.018440011137045142</v>
      </c>
      <c r="J78" s="27">
        <v>1022</v>
      </c>
      <c r="K78" s="18">
        <f t="shared" si="6"/>
        <v>0.05061839632995824</v>
      </c>
      <c r="L78" s="33">
        <f t="shared" si="9"/>
        <v>0.10178469743410731</v>
      </c>
    </row>
    <row r="79" spans="1:12" ht="12.75">
      <c r="A79" s="37" t="s">
        <v>255</v>
      </c>
      <c r="B79" s="34" t="s">
        <v>256</v>
      </c>
      <c r="C79" s="30">
        <v>6523518.65</v>
      </c>
      <c r="D79" s="31">
        <v>0.46189</v>
      </c>
      <c r="E79" s="30">
        <v>7501927.24</v>
      </c>
      <c r="F79" s="18">
        <f t="shared" si="7"/>
        <v>0.415056391784772</v>
      </c>
      <c r="G79" s="18">
        <f t="shared" si="5"/>
        <v>0.438473195892386</v>
      </c>
      <c r="H79" s="32">
        <v>34077</v>
      </c>
      <c r="I79" s="18">
        <f t="shared" si="8"/>
        <v>0.14993563815726255</v>
      </c>
      <c r="J79" s="27">
        <v>926.5</v>
      </c>
      <c r="K79" s="18">
        <f t="shared" si="6"/>
        <v>0.04588839941262848</v>
      </c>
      <c r="L79" s="33">
        <f t="shared" si="9"/>
        <v>0.634297233462277</v>
      </c>
    </row>
    <row r="80" spans="1:12" ht="12.75">
      <c r="A80" s="37" t="s">
        <v>257</v>
      </c>
      <c r="B80" s="34" t="s">
        <v>357</v>
      </c>
      <c r="C80" s="30">
        <v>65889.92</v>
      </c>
      <c r="D80" s="31">
        <v>0.00467</v>
      </c>
      <c r="E80" s="30">
        <v>47572.18</v>
      </c>
      <c r="F80" s="18">
        <f t="shared" si="7"/>
        <v>0.002632008649038256</v>
      </c>
      <c r="G80" s="18">
        <f t="shared" si="5"/>
        <v>0.003651004324519128</v>
      </c>
      <c r="H80" s="32">
        <v>4679</v>
      </c>
      <c r="I80" s="18">
        <f t="shared" si="8"/>
        <v>0.02058716585784639</v>
      </c>
      <c r="J80" s="27">
        <v>727.9</v>
      </c>
      <c r="K80" s="18">
        <f t="shared" si="6"/>
        <v>0.03605198697512388</v>
      </c>
      <c r="L80" s="33">
        <f t="shared" si="9"/>
        <v>0.060290157157489394</v>
      </c>
    </row>
    <row r="81" spans="1:12" ht="12.75">
      <c r="A81" s="37" t="s">
        <v>258</v>
      </c>
      <c r="B81" s="34" t="s">
        <v>358</v>
      </c>
      <c r="C81" s="30">
        <v>239720.03</v>
      </c>
      <c r="D81" s="31">
        <v>0.01697</v>
      </c>
      <c r="E81" s="30">
        <v>227920.22</v>
      </c>
      <c r="F81" s="18">
        <f t="shared" si="7"/>
        <v>0.012610058869084876</v>
      </c>
      <c r="G81" s="18">
        <f t="shared" si="5"/>
        <v>0.014790029434542436</v>
      </c>
      <c r="H81" s="32">
        <v>4380</v>
      </c>
      <c r="I81" s="18">
        <f t="shared" si="8"/>
        <v>0.01927159360063415</v>
      </c>
      <c r="J81" s="27">
        <v>1047.4</v>
      </c>
      <c r="K81" s="18">
        <f t="shared" si="6"/>
        <v>0.05187642692367737</v>
      </c>
      <c r="L81" s="33">
        <f t="shared" si="9"/>
        <v>0.08593804995885396</v>
      </c>
    </row>
    <row r="82" spans="1:12" ht="12.75">
      <c r="A82" s="37" t="s">
        <v>259</v>
      </c>
      <c r="B82" s="34" t="s">
        <v>359</v>
      </c>
      <c r="C82" s="30">
        <v>19199.2</v>
      </c>
      <c r="D82" s="31">
        <v>0.00136</v>
      </c>
      <c r="E82" s="30">
        <v>23607.96</v>
      </c>
      <c r="F82" s="18">
        <f t="shared" si="7"/>
        <v>0.0013061489909890443</v>
      </c>
      <c r="G82" s="18">
        <f t="shared" si="5"/>
        <v>0.0013330744954945222</v>
      </c>
      <c r="H82" s="32">
        <v>2415</v>
      </c>
      <c r="I82" s="18">
        <f t="shared" si="8"/>
        <v>0.010625775923637322</v>
      </c>
      <c r="J82" s="27">
        <v>168.4</v>
      </c>
      <c r="K82" s="18">
        <f t="shared" si="6"/>
        <v>0.008340643778830693</v>
      </c>
      <c r="L82" s="33">
        <f t="shared" si="9"/>
        <v>0.020299494197962537</v>
      </c>
    </row>
    <row r="83" spans="1:12" ht="12.75">
      <c r="A83" s="37" t="s">
        <v>260</v>
      </c>
      <c r="B83" s="34" t="s">
        <v>261</v>
      </c>
      <c r="C83" s="30">
        <v>38461033.95</v>
      </c>
      <c r="D83" s="31">
        <v>2.72317</v>
      </c>
      <c r="E83" s="30">
        <v>37621227.41</v>
      </c>
      <c r="F83" s="18">
        <f t="shared" si="7"/>
        <v>2.0814559250922513</v>
      </c>
      <c r="G83" s="18">
        <f t="shared" si="5"/>
        <v>2.4023129625461257</v>
      </c>
      <c r="H83" s="32">
        <v>54583</v>
      </c>
      <c r="I83" s="18">
        <f t="shared" si="8"/>
        <v>0.2401601355030625</v>
      </c>
      <c r="J83" s="27">
        <v>3403.7</v>
      </c>
      <c r="K83" s="18">
        <f t="shared" si="6"/>
        <v>0.16858105243471513</v>
      </c>
      <c r="L83" s="33">
        <f t="shared" si="9"/>
        <v>2.8110541504839035</v>
      </c>
    </row>
    <row r="84" spans="1:12" ht="12.75">
      <c r="A84" s="37" t="s">
        <v>262</v>
      </c>
      <c r="B84" s="34" t="s">
        <v>360</v>
      </c>
      <c r="C84" s="30">
        <v>224509.45</v>
      </c>
      <c r="D84" s="31">
        <v>0.0159</v>
      </c>
      <c r="E84" s="30">
        <v>208621.5</v>
      </c>
      <c r="F84" s="18">
        <f t="shared" si="7"/>
        <v>0.011542325627611235</v>
      </c>
      <c r="G84" s="18">
        <f t="shared" si="5"/>
        <v>0.013721162813805619</v>
      </c>
      <c r="H84" s="32">
        <v>5254</v>
      </c>
      <c r="I84" s="18">
        <f t="shared" si="8"/>
        <v>0.023117112506331465</v>
      </c>
      <c r="J84" s="27">
        <v>256.7</v>
      </c>
      <c r="K84" s="18">
        <f t="shared" si="6"/>
        <v>0.012714033598728258</v>
      </c>
      <c r="L84" s="33">
        <f t="shared" si="9"/>
        <v>0.04955230891886535</v>
      </c>
    </row>
    <row r="85" spans="1:12" ht="12.75">
      <c r="A85" s="37" t="s">
        <v>263</v>
      </c>
      <c r="B85" s="34" t="s">
        <v>361</v>
      </c>
      <c r="C85" s="30">
        <v>186342.44</v>
      </c>
      <c r="D85" s="31">
        <v>0.01319</v>
      </c>
      <c r="E85" s="30">
        <v>207329.39</v>
      </c>
      <c r="F85" s="18">
        <f t="shared" si="7"/>
        <v>0.011470837528989124</v>
      </c>
      <c r="G85" s="18">
        <f t="shared" si="5"/>
        <v>0.012330418764494562</v>
      </c>
      <c r="H85" s="32">
        <v>5237</v>
      </c>
      <c r="I85" s="18">
        <f t="shared" si="8"/>
        <v>0.023042314083680602</v>
      </c>
      <c r="J85" s="27">
        <v>627</v>
      </c>
      <c r="K85" s="18">
        <f t="shared" si="6"/>
        <v>0.031054534734719978</v>
      </c>
      <c r="L85" s="33">
        <f t="shared" si="9"/>
        <v>0.06642726758289515</v>
      </c>
    </row>
    <row r="86" spans="1:12" ht="12.75">
      <c r="A86" s="37" t="s">
        <v>264</v>
      </c>
      <c r="B86" s="34" t="s">
        <v>265</v>
      </c>
      <c r="C86" s="30">
        <v>16137.44</v>
      </c>
      <c r="D86" s="31">
        <v>0.00114</v>
      </c>
      <c r="E86" s="30">
        <v>10883.42</v>
      </c>
      <c r="F86" s="18">
        <f t="shared" si="7"/>
        <v>0.0006021430081849505</v>
      </c>
      <c r="G86" s="18">
        <f t="shared" si="5"/>
        <v>0.0008710715040924752</v>
      </c>
      <c r="H86" s="32">
        <v>2336</v>
      </c>
      <c r="I86" s="18">
        <f t="shared" si="8"/>
        <v>0.010278183253671547</v>
      </c>
      <c r="J86" s="27">
        <v>136.7</v>
      </c>
      <c r="K86" s="18">
        <f t="shared" si="6"/>
        <v>0.006770581974858405</v>
      </c>
      <c r="L86" s="33">
        <f t="shared" si="9"/>
        <v>0.01791983673262243</v>
      </c>
    </row>
    <row r="87" spans="1:12" ht="12.75">
      <c r="A87" s="37" t="s">
        <v>266</v>
      </c>
      <c r="B87" s="34" t="s">
        <v>267</v>
      </c>
      <c r="C87" s="30">
        <v>496116.33</v>
      </c>
      <c r="D87" s="31">
        <v>0.03513</v>
      </c>
      <c r="E87" s="30">
        <v>1266684.64</v>
      </c>
      <c r="F87" s="18">
        <f t="shared" si="7"/>
        <v>0.0700813990042901</v>
      </c>
      <c r="G87" s="18">
        <f t="shared" si="5"/>
        <v>0.052605699502145054</v>
      </c>
      <c r="H87" s="32">
        <v>7042</v>
      </c>
      <c r="I87" s="18">
        <f t="shared" si="8"/>
        <v>0.030984146606316366</v>
      </c>
      <c r="J87" s="27">
        <v>566.4</v>
      </c>
      <c r="K87" s="18">
        <f t="shared" si="6"/>
        <v>0.0280530916646657</v>
      </c>
      <c r="L87" s="33">
        <f t="shared" si="9"/>
        <v>0.11164293777312712</v>
      </c>
    </row>
    <row r="88" spans="1:12" ht="12.75">
      <c r="A88" s="37" t="s">
        <v>268</v>
      </c>
      <c r="B88" s="34" t="s">
        <v>269</v>
      </c>
      <c r="C88" s="30">
        <v>-1714194.34</v>
      </c>
      <c r="D88" s="31">
        <v>0</v>
      </c>
      <c r="E88" s="30">
        <v>-812252.87</v>
      </c>
      <c r="F88" s="18">
        <f t="shared" si="7"/>
        <v>0</v>
      </c>
      <c r="G88" s="18">
        <f t="shared" si="5"/>
        <v>0</v>
      </c>
      <c r="H88" s="32">
        <v>10008</v>
      </c>
      <c r="I88" s="18">
        <f t="shared" si="8"/>
        <v>0.044034271405284604</v>
      </c>
      <c r="J88" s="27">
        <v>786.4</v>
      </c>
      <c r="K88" s="18">
        <f t="shared" si="6"/>
        <v>0.03894941964176043</v>
      </c>
      <c r="L88" s="33">
        <f t="shared" si="9"/>
        <v>0.08298369104704503</v>
      </c>
    </row>
    <row r="89" spans="1:12" ht="12.75">
      <c r="A89" s="37" t="s">
        <v>270</v>
      </c>
      <c r="B89" s="34" t="s">
        <v>304</v>
      </c>
      <c r="C89" s="30">
        <v>106064.02</v>
      </c>
      <c r="D89" s="31">
        <v>0.00751</v>
      </c>
      <c r="E89" s="30">
        <v>79648.01</v>
      </c>
      <c r="F89" s="18">
        <f t="shared" si="7"/>
        <v>0.00440665639452902</v>
      </c>
      <c r="G89" s="18">
        <f t="shared" si="5"/>
        <v>0.00595832819726451</v>
      </c>
      <c r="H89" s="32">
        <v>4789</v>
      </c>
      <c r="I89" s="18">
        <f t="shared" si="8"/>
        <v>0.021071155651469622</v>
      </c>
      <c r="J89" s="27">
        <v>466.8</v>
      </c>
      <c r="K89" s="18">
        <f t="shared" si="6"/>
        <v>0.023120026816853725</v>
      </c>
      <c r="L89" s="33">
        <f t="shared" si="9"/>
        <v>0.05014951066558786</v>
      </c>
    </row>
    <row r="90" spans="1:12" ht="12.75">
      <c r="A90" s="37" t="s">
        <v>271</v>
      </c>
      <c r="B90" s="34" t="s">
        <v>362</v>
      </c>
      <c r="C90" s="30">
        <v>687470.76</v>
      </c>
      <c r="D90" s="31">
        <v>0.04868</v>
      </c>
      <c r="E90" s="30">
        <v>995294.25</v>
      </c>
      <c r="F90" s="18">
        <f t="shared" si="7"/>
        <v>0.055066281897067665</v>
      </c>
      <c r="G90" s="18">
        <f t="shared" si="5"/>
        <v>0.05187314094853383</v>
      </c>
      <c r="H90" s="32">
        <v>10256</v>
      </c>
      <c r="I90" s="18">
        <f t="shared" si="8"/>
        <v>0.04512544839454426</v>
      </c>
      <c r="J90" s="27">
        <v>3489.4</v>
      </c>
      <c r="K90" s="18">
        <f t="shared" si="6"/>
        <v>0.17282566746942885</v>
      </c>
      <c r="L90" s="33">
        <f t="shared" si="9"/>
        <v>0.26982425681250694</v>
      </c>
    </row>
    <row r="91" spans="1:12" ht="12.75">
      <c r="A91" s="37" t="s">
        <v>272</v>
      </c>
      <c r="B91" s="34" t="s">
        <v>273</v>
      </c>
      <c r="C91" s="30">
        <v>42938359.15</v>
      </c>
      <c r="D91" s="31">
        <v>3.04018</v>
      </c>
      <c r="E91" s="30">
        <v>52798352.69</v>
      </c>
      <c r="F91" s="18">
        <f t="shared" si="7"/>
        <v>2.921155199006064</v>
      </c>
      <c r="G91" s="18">
        <f t="shared" si="5"/>
        <v>2.9806675995030316</v>
      </c>
      <c r="H91" s="32">
        <v>10296</v>
      </c>
      <c r="I91" s="18">
        <f t="shared" si="8"/>
        <v>0.045301444683134524</v>
      </c>
      <c r="J91" s="27">
        <v>1020.8</v>
      </c>
      <c r="K91" s="18">
        <f t="shared" si="6"/>
        <v>0.05055896181371954</v>
      </c>
      <c r="L91" s="33">
        <f t="shared" si="9"/>
        <v>3.0765280059998856</v>
      </c>
    </row>
    <row r="92" spans="1:12" ht="12.75">
      <c r="A92" s="37" t="s">
        <v>274</v>
      </c>
      <c r="B92" s="34" t="s">
        <v>275</v>
      </c>
      <c r="C92" s="30">
        <v>22685.76</v>
      </c>
      <c r="D92" s="31">
        <v>0.00161</v>
      </c>
      <c r="E92" s="30">
        <v>402.09</v>
      </c>
      <c r="F92" s="18">
        <f t="shared" si="7"/>
        <v>2.2246286751874568E-05</v>
      </c>
      <c r="G92" s="18">
        <f t="shared" si="5"/>
        <v>0.0008161231433759373</v>
      </c>
      <c r="H92" s="32">
        <v>4812</v>
      </c>
      <c r="I92" s="18">
        <f t="shared" si="8"/>
        <v>0.021172353517409023</v>
      </c>
      <c r="J92" s="27">
        <v>3741.5</v>
      </c>
      <c r="K92" s="18">
        <f t="shared" si="6"/>
        <v>0.18531186875590874</v>
      </c>
      <c r="L92" s="33">
        <f t="shared" si="9"/>
        <v>0.2073003454166937</v>
      </c>
    </row>
    <row r="93" spans="1:12" ht="12.75">
      <c r="A93" s="37" t="s">
        <v>276</v>
      </c>
      <c r="B93" s="34" t="s">
        <v>363</v>
      </c>
      <c r="C93" s="30">
        <v>112191.42</v>
      </c>
      <c r="D93" s="31">
        <v>0.00794</v>
      </c>
      <c r="E93" s="30">
        <v>222071.83</v>
      </c>
      <c r="F93" s="18">
        <f t="shared" si="7"/>
        <v>0.012286487128984908</v>
      </c>
      <c r="G93" s="18">
        <f t="shared" si="5"/>
        <v>0.010113243564492454</v>
      </c>
      <c r="H93" s="32">
        <v>3705</v>
      </c>
      <c r="I93" s="18">
        <f t="shared" si="8"/>
        <v>0.01630165623067341</v>
      </c>
      <c r="J93" s="27">
        <v>279</v>
      </c>
      <c r="K93" s="18">
        <f t="shared" si="6"/>
        <v>0.013818525025497406</v>
      </c>
      <c r="L93" s="33">
        <f t="shared" si="9"/>
        <v>0.04023342482066327</v>
      </c>
    </row>
    <row r="94" spans="1:12" ht="12.75">
      <c r="A94" s="37" t="s">
        <v>277</v>
      </c>
      <c r="B94" s="34" t="s">
        <v>278</v>
      </c>
      <c r="C94" s="30">
        <v>586465.09</v>
      </c>
      <c r="D94" s="31">
        <v>0.04152</v>
      </c>
      <c r="E94" s="30">
        <v>826857.48</v>
      </c>
      <c r="F94" s="18">
        <f t="shared" si="7"/>
        <v>0.045747242167207325</v>
      </c>
      <c r="G94" s="18">
        <f t="shared" si="5"/>
        <v>0.04363362108360366</v>
      </c>
      <c r="H94" s="32">
        <v>7891</v>
      </c>
      <c r="I94" s="18">
        <f t="shared" si="8"/>
        <v>0.03471966783164477</v>
      </c>
      <c r="J94" s="27">
        <v>122.5</v>
      </c>
      <c r="K94" s="18">
        <f t="shared" si="6"/>
        <v>0.006067273532700474</v>
      </c>
      <c r="L94" s="33">
        <f t="shared" si="9"/>
        <v>0.0844205624479489</v>
      </c>
    </row>
    <row r="95" spans="1:12" ht="12.75">
      <c r="A95" s="37" t="s">
        <v>279</v>
      </c>
      <c r="B95" s="34" t="s">
        <v>280</v>
      </c>
      <c r="C95" s="30">
        <v>1266354.2</v>
      </c>
      <c r="D95" s="31">
        <v>0.08966</v>
      </c>
      <c r="E95" s="30">
        <v>1642006.42</v>
      </c>
      <c r="F95" s="18">
        <f t="shared" si="7"/>
        <v>0.09084669021298464</v>
      </c>
      <c r="G95" s="18">
        <f t="shared" si="5"/>
        <v>0.09025334510649233</v>
      </c>
      <c r="H95" s="32">
        <v>14416</v>
      </c>
      <c r="I95" s="18">
        <f t="shared" si="8"/>
        <v>0.06342906240793195</v>
      </c>
      <c r="J95" s="27">
        <v>1027.4</v>
      </c>
      <c r="K95" s="18">
        <f t="shared" si="6"/>
        <v>0.05088585165303239</v>
      </c>
      <c r="L95" s="33">
        <f t="shared" si="9"/>
        <v>0.20456825916745666</v>
      </c>
    </row>
    <row r="96" spans="1:12" ht="12.75">
      <c r="A96" s="37" t="s">
        <v>281</v>
      </c>
      <c r="B96" s="34" t="s">
        <v>446</v>
      </c>
      <c r="C96" s="30">
        <v>667626.5</v>
      </c>
      <c r="D96" s="31">
        <v>0.04727</v>
      </c>
      <c r="E96" s="30">
        <v>519636.75</v>
      </c>
      <c r="F96" s="18">
        <f t="shared" si="7"/>
        <v>0.028749752909329154</v>
      </c>
      <c r="G96" s="18">
        <f t="shared" si="5"/>
        <v>0.038009876454664575</v>
      </c>
      <c r="H96" s="32">
        <v>8418</v>
      </c>
      <c r="I96" s="18">
        <f t="shared" si="8"/>
        <v>0.037038418933821524</v>
      </c>
      <c r="J96" s="27">
        <v>488.2</v>
      </c>
      <c r="K96" s="18">
        <f t="shared" si="6"/>
        <v>0.024179942356443846</v>
      </c>
      <c r="L96" s="33">
        <f t="shared" si="9"/>
        <v>0.09922823774492993</v>
      </c>
    </row>
    <row r="97" spans="1:12" ht="12.75">
      <c r="A97" s="37" t="s">
        <v>282</v>
      </c>
      <c r="B97" s="34" t="s">
        <v>310</v>
      </c>
      <c r="C97" s="30">
        <v>97347.16</v>
      </c>
      <c r="D97" s="31">
        <v>0.00689</v>
      </c>
      <c r="E97" s="30">
        <v>145532.29</v>
      </c>
      <c r="F97" s="18">
        <f t="shared" si="7"/>
        <v>0.008051811920209328</v>
      </c>
      <c r="G97" s="18">
        <f t="shared" si="5"/>
        <v>0.007470905960104664</v>
      </c>
      <c r="H97" s="32">
        <v>7659</v>
      </c>
      <c r="I97" s="18">
        <f t="shared" si="8"/>
        <v>0.03369888935782122</v>
      </c>
      <c r="J97" s="27">
        <v>743.5</v>
      </c>
      <c r="K97" s="18">
        <f t="shared" si="6"/>
        <v>0.03682463568622696</v>
      </c>
      <c r="L97" s="33">
        <f t="shared" si="9"/>
        <v>0.07799443100415285</v>
      </c>
    </row>
    <row r="98" spans="1:12" ht="12.75">
      <c r="A98" s="37" t="s">
        <v>283</v>
      </c>
      <c r="B98" s="34" t="s">
        <v>364</v>
      </c>
      <c r="C98" s="30">
        <v>186782.22</v>
      </c>
      <c r="D98" s="31">
        <v>0.01322</v>
      </c>
      <c r="E98" s="30">
        <v>291489.82</v>
      </c>
      <c r="F98" s="18">
        <f t="shared" si="7"/>
        <v>0.016127150938775658</v>
      </c>
      <c r="G98" s="18">
        <f t="shared" si="5"/>
        <v>0.014673575469387828</v>
      </c>
      <c r="H98" s="32">
        <v>10389</v>
      </c>
      <c r="I98" s="18">
        <f t="shared" si="8"/>
        <v>0.04571063605410689</v>
      </c>
      <c r="J98" s="27">
        <v>782.8</v>
      </c>
      <c r="K98" s="18">
        <f t="shared" si="6"/>
        <v>0.03877111609304433</v>
      </c>
      <c r="L98" s="33">
        <f t="shared" si="9"/>
        <v>0.09915532761653906</v>
      </c>
    </row>
    <row r="99" spans="1:12" ht="12.75">
      <c r="A99" s="37" t="s">
        <v>285</v>
      </c>
      <c r="B99" s="34" t="s">
        <v>284</v>
      </c>
      <c r="C99" s="30">
        <v>1322055.66</v>
      </c>
      <c r="D99" s="31">
        <v>0.09361</v>
      </c>
      <c r="E99" s="30">
        <v>1534500.91</v>
      </c>
      <c r="F99" s="18">
        <f t="shared" si="7"/>
        <v>0.08489877207807325</v>
      </c>
      <c r="G99" s="18">
        <f t="shared" si="5"/>
        <v>0.08925438603903663</v>
      </c>
      <c r="H99" s="32">
        <v>10345</v>
      </c>
      <c r="I99" s="18">
        <f t="shared" si="8"/>
        <v>0.0455170401366576</v>
      </c>
      <c r="J99" s="27">
        <v>2571.1</v>
      </c>
      <c r="K99" s="18">
        <f t="shared" si="6"/>
        <v>0.1273434039177648</v>
      </c>
      <c r="L99" s="33">
        <f t="shared" si="9"/>
        <v>0.26211483009345904</v>
      </c>
    </row>
    <row r="100" spans="1:12" ht="12.75">
      <c r="A100" s="37" t="s">
        <v>286</v>
      </c>
      <c r="B100" s="34" t="s">
        <v>365</v>
      </c>
      <c r="C100" s="30">
        <v>376880.46</v>
      </c>
      <c r="D100" s="31">
        <v>0.02668</v>
      </c>
      <c r="E100" s="30">
        <v>404616.4</v>
      </c>
      <c r="F100" s="18">
        <f t="shared" si="7"/>
        <v>0.022386063963070912</v>
      </c>
      <c r="G100" s="18">
        <f t="shared" si="5"/>
        <v>0.024533031981535454</v>
      </c>
      <c r="H100" s="32">
        <v>5704</v>
      </c>
      <c r="I100" s="18">
        <f t="shared" si="8"/>
        <v>0.02509707075297196</v>
      </c>
      <c r="J100" s="27">
        <v>1453.2</v>
      </c>
      <c r="K100" s="18">
        <f t="shared" si="6"/>
        <v>0.07197519916506391</v>
      </c>
      <c r="L100" s="33">
        <f t="shared" si="9"/>
        <v>0.12160530189957133</v>
      </c>
    </row>
    <row r="101" spans="1:12" ht="12.75">
      <c r="A101" s="37" t="s">
        <v>287</v>
      </c>
      <c r="B101" s="34" t="s">
        <v>366</v>
      </c>
      <c r="C101" s="30">
        <v>1490425.11</v>
      </c>
      <c r="D101" s="31">
        <v>0.10553</v>
      </c>
      <c r="E101" s="30">
        <v>2868972.21</v>
      </c>
      <c r="F101" s="18">
        <f t="shared" si="7"/>
        <v>0.15873057889233583</v>
      </c>
      <c r="G101" s="18">
        <f t="shared" si="5"/>
        <v>0.13213028944616792</v>
      </c>
      <c r="H101" s="32">
        <v>15855</v>
      </c>
      <c r="I101" s="18">
        <f t="shared" si="8"/>
        <v>0.06976052888996677</v>
      </c>
      <c r="J101" s="27">
        <v>889.2</v>
      </c>
      <c r="K101" s="18">
        <f t="shared" si="6"/>
        <v>0.0440409765328756</v>
      </c>
      <c r="L101" s="33">
        <f t="shared" si="9"/>
        <v>0.2459317948690103</v>
      </c>
    </row>
    <row r="102" spans="1:12" ht="12.75">
      <c r="A102" s="37" t="s">
        <v>288</v>
      </c>
      <c r="B102" s="34" t="s">
        <v>289</v>
      </c>
      <c r="C102" s="30">
        <v>71582.68</v>
      </c>
      <c r="D102" s="31">
        <v>0.00507</v>
      </c>
      <c r="E102" s="30">
        <v>25213.69</v>
      </c>
      <c r="F102" s="18">
        <f t="shared" si="7"/>
        <v>0.0013949886289459385</v>
      </c>
      <c r="G102" s="18">
        <f t="shared" si="5"/>
        <v>0.003232494314472969</v>
      </c>
      <c r="H102" s="32">
        <v>3956</v>
      </c>
      <c r="I102" s="18">
        <f t="shared" si="8"/>
        <v>0.01740603294157733</v>
      </c>
      <c r="J102" s="27">
        <v>471.3</v>
      </c>
      <c r="K102" s="18">
        <f t="shared" si="6"/>
        <v>0.023342906252748843</v>
      </c>
      <c r="L102" s="33">
        <f t="shared" si="9"/>
        <v>0.04398143350879914</v>
      </c>
    </row>
    <row r="103" spans="1:12" ht="12.75">
      <c r="A103" s="37" t="s">
        <v>290</v>
      </c>
      <c r="B103" s="34" t="s">
        <v>367</v>
      </c>
      <c r="C103" s="30">
        <v>20314.86</v>
      </c>
      <c r="D103" s="31">
        <v>0.00144</v>
      </c>
      <c r="E103" s="30">
        <v>28188.37</v>
      </c>
      <c r="F103" s="18">
        <f t="shared" si="7"/>
        <v>0.0015595676641745346</v>
      </c>
      <c r="G103" s="18">
        <f t="shared" si="5"/>
        <v>0.0014997838320872673</v>
      </c>
      <c r="H103" s="32">
        <v>4282</v>
      </c>
      <c r="I103" s="18">
        <f t="shared" si="8"/>
        <v>0.018840402693588</v>
      </c>
      <c r="J103" s="27">
        <v>650.4</v>
      </c>
      <c r="K103" s="18">
        <f t="shared" si="6"/>
        <v>0.032213507801374594</v>
      </c>
      <c r="L103" s="33">
        <f t="shared" si="9"/>
        <v>0.05255369432704986</v>
      </c>
    </row>
    <row r="104" spans="1:12" ht="12.75">
      <c r="A104" s="37" t="s">
        <v>291</v>
      </c>
      <c r="B104" s="34" t="s">
        <v>292</v>
      </c>
      <c r="C104" s="30">
        <v>501443.16</v>
      </c>
      <c r="D104" s="31">
        <v>0.0355</v>
      </c>
      <c r="E104" s="30">
        <v>682174.02</v>
      </c>
      <c r="F104" s="18">
        <f t="shared" si="7"/>
        <v>0.03774239315476391</v>
      </c>
      <c r="G104" s="18">
        <f t="shared" si="5"/>
        <v>0.036621196577381956</v>
      </c>
      <c r="H104" s="32">
        <v>4505</v>
      </c>
      <c r="I104" s="18">
        <f t="shared" si="8"/>
        <v>0.019821582002478733</v>
      </c>
      <c r="J104" s="27">
        <v>1694</v>
      </c>
      <c r="K104" s="18">
        <f t="shared" si="6"/>
        <v>0.0839017254236294</v>
      </c>
      <c r="L104" s="33">
        <f t="shared" si="9"/>
        <v>0.14034450400349008</v>
      </c>
    </row>
    <row r="105" spans="1:12" ht="12.75">
      <c r="A105" s="37" t="s">
        <v>293</v>
      </c>
      <c r="B105" s="34" t="s">
        <v>368</v>
      </c>
      <c r="C105" s="30">
        <v>40427.18</v>
      </c>
      <c r="D105" s="31">
        <v>0.00286</v>
      </c>
      <c r="E105" s="30">
        <v>75669.86</v>
      </c>
      <c r="F105" s="18">
        <f t="shared" si="7"/>
        <v>0.0041865587406655315</v>
      </c>
      <c r="G105" s="18">
        <f t="shared" si="5"/>
        <v>0.003523279370332766</v>
      </c>
      <c r="H105" s="32">
        <v>2932</v>
      </c>
      <c r="I105" s="18">
        <f t="shared" si="8"/>
        <v>0.012900527953666512</v>
      </c>
      <c r="J105" s="27">
        <v>1870.7</v>
      </c>
      <c r="K105" s="18">
        <f t="shared" si="6"/>
        <v>0.09265345793977776</v>
      </c>
      <c r="L105" s="33">
        <f t="shared" si="9"/>
        <v>0.10907726526377703</v>
      </c>
    </row>
    <row r="106" spans="1:12" ht="12.75">
      <c r="A106" s="37" t="s">
        <v>294</v>
      </c>
      <c r="B106" s="34" t="s">
        <v>295</v>
      </c>
      <c r="C106" s="30">
        <v>317222.65</v>
      </c>
      <c r="D106" s="31">
        <v>0.02246</v>
      </c>
      <c r="E106" s="30">
        <v>464321.6</v>
      </c>
      <c r="F106" s="18">
        <f t="shared" si="7"/>
        <v>0.025689351783653423</v>
      </c>
      <c r="G106" s="18">
        <f t="shared" si="5"/>
        <v>0.024074675891826713</v>
      </c>
      <c r="H106" s="32">
        <v>13076</v>
      </c>
      <c r="I106" s="18">
        <f t="shared" si="8"/>
        <v>0.057533186740158025</v>
      </c>
      <c r="J106" s="27">
        <v>762.7</v>
      </c>
      <c r="K106" s="18">
        <f t="shared" si="6"/>
        <v>0.03777558794604614</v>
      </c>
      <c r="L106" s="33">
        <f t="shared" si="9"/>
        <v>0.11938345057803088</v>
      </c>
    </row>
    <row r="107" spans="1:12" ht="12.75">
      <c r="A107" s="37" t="s">
        <v>296</v>
      </c>
      <c r="B107" s="34" t="s">
        <v>297</v>
      </c>
      <c r="C107" s="30">
        <v>14500.89</v>
      </c>
      <c r="D107" s="31">
        <v>0.00103</v>
      </c>
      <c r="E107" s="30">
        <v>2.11</v>
      </c>
      <c r="F107" s="18">
        <f t="shared" si="7"/>
        <v>1.1673920029459909E-07</v>
      </c>
      <c r="G107" s="18">
        <f t="shared" si="5"/>
        <v>0.0005150583696001473</v>
      </c>
      <c r="H107" s="32">
        <v>4349</v>
      </c>
      <c r="I107" s="18">
        <f t="shared" si="8"/>
        <v>0.019135196476976694</v>
      </c>
      <c r="J107" s="27">
        <v>164.1</v>
      </c>
      <c r="K107" s="18">
        <f t="shared" si="6"/>
        <v>0.008127670095642022</v>
      </c>
      <c r="L107" s="33">
        <f t="shared" si="9"/>
        <v>0.027777924942218864</v>
      </c>
    </row>
    <row r="108" spans="1:12" ht="12.75">
      <c r="A108" s="37" t="s">
        <v>298</v>
      </c>
      <c r="B108" s="34" t="s">
        <v>369</v>
      </c>
      <c r="C108" s="30">
        <v>2999402.09</v>
      </c>
      <c r="D108" s="31">
        <v>0.21237</v>
      </c>
      <c r="E108" s="30">
        <v>3116144.21</v>
      </c>
      <c r="F108" s="18">
        <f t="shared" si="7"/>
        <v>0.17240577397063755</v>
      </c>
      <c r="G108" s="18">
        <f t="shared" si="5"/>
        <v>0.19238788698531878</v>
      </c>
      <c r="H108" s="32">
        <v>32821</v>
      </c>
      <c r="I108" s="18">
        <f t="shared" si="8"/>
        <v>0.14440935469552818</v>
      </c>
      <c r="J108" s="27">
        <v>1639.9</v>
      </c>
      <c r="K108" s="18">
        <f t="shared" si="6"/>
        <v>0.08122221931653476</v>
      </c>
      <c r="L108" s="33">
        <f t="shared" si="9"/>
        <v>0.41801946099738174</v>
      </c>
    </row>
    <row r="109" spans="1:12" ht="12.75">
      <c r="A109" s="37" t="s">
        <v>299</v>
      </c>
      <c r="B109" s="34" t="s">
        <v>370</v>
      </c>
      <c r="C109" s="30">
        <v>25898.22</v>
      </c>
      <c r="D109" s="31">
        <v>0.00183</v>
      </c>
      <c r="E109" s="30">
        <v>44111.17</v>
      </c>
      <c r="F109" s="18">
        <f t="shared" si="7"/>
        <v>0.0024405226113076352</v>
      </c>
      <c r="G109" s="18">
        <f t="shared" si="5"/>
        <v>0.0021352613056538176</v>
      </c>
      <c r="H109" s="32">
        <v>4495</v>
      </c>
      <c r="I109" s="18">
        <f t="shared" si="8"/>
        <v>0.019777582930331165</v>
      </c>
      <c r="J109" s="27">
        <v>842.2</v>
      </c>
      <c r="K109" s="18">
        <f t="shared" si="6"/>
        <v>0.04171312464685991</v>
      </c>
      <c r="L109" s="33">
        <f t="shared" si="9"/>
        <v>0.06362596888284489</v>
      </c>
    </row>
    <row r="110" spans="1:12" ht="12.75">
      <c r="A110" s="37" t="s">
        <v>300</v>
      </c>
      <c r="B110" s="34" t="s">
        <v>371</v>
      </c>
      <c r="C110" s="30">
        <v>10187.3</v>
      </c>
      <c r="D110" s="31">
        <v>0.00072</v>
      </c>
      <c r="E110" s="30">
        <v>14862.33</v>
      </c>
      <c r="F110" s="18">
        <f t="shared" si="7"/>
        <v>0.0008222827102911985</v>
      </c>
      <c r="G110" s="18">
        <f t="shared" si="5"/>
        <v>0.0007711413551455993</v>
      </c>
      <c r="H110" s="32">
        <v>4866</v>
      </c>
      <c r="I110" s="18">
        <f t="shared" si="8"/>
        <v>0.021409948507005883</v>
      </c>
      <c r="J110" s="27">
        <v>1336.6</v>
      </c>
      <c r="K110" s="18">
        <f t="shared" si="6"/>
        <v>0.0662001453372037</v>
      </c>
      <c r="L110" s="33">
        <f t="shared" si="9"/>
        <v>0.08838123519935517</v>
      </c>
    </row>
    <row r="111" spans="1:12" ht="12.75">
      <c r="A111" s="37" t="s">
        <v>301</v>
      </c>
      <c r="B111" s="34" t="s">
        <v>302</v>
      </c>
      <c r="C111" s="30">
        <v>23319.02</v>
      </c>
      <c r="D111" s="31">
        <v>0.00165</v>
      </c>
      <c r="E111" s="30">
        <v>21815.75</v>
      </c>
      <c r="F111" s="18">
        <f t="shared" si="7"/>
        <v>0.0012069920420980569</v>
      </c>
      <c r="G111" s="18">
        <f t="shared" si="5"/>
        <v>0.0014284960210490284</v>
      </c>
      <c r="H111" s="32">
        <v>4043</v>
      </c>
      <c r="I111" s="18">
        <f t="shared" si="8"/>
        <v>0.017788824869261158</v>
      </c>
      <c r="J111" s="27">
        <v>1251.4</v>
      </c>
      <c r="K111" s="18">
        <f t="shared" si="6"/>
        <v>0.061980294684256115</v>
      </c>
      <c r="L111" s="33">
        <f t="shared" si="9"/>
        <v>0.0811976155745663</v>
      </c>
    </row>
    <row r="112" spans="1:12" ht="12.75">
      <c r="A112" s="37" t="s">
        <v>303</v>
      </c>
      <c r="B112" s="34" t="s">
        <v>24</v>
      </c>
      <c r="C112" s="30">
        <v>163415.73</v>
      </c>
      <c r="D112" s="31">
        <v>0.01157</v>
      </c>
      <c r="E112" s="30">
        <v>194501.6</v>
      </c>
      <c r="F112" s="18">
        <f t="shared" si="7"/>
        <v>0.010761119071099523</v>
      </c>
      <c r="G112" s="18">
        <f t="shared" si="5"/>
        <v>0.011165559535549763</v>
      </c>
      <c r="H112" s="32">
        <v>6850</v>
      </c>
      <c r="I112" s="18">
        <f t="shared" si="8"/>
        <v>0.030139364421083087</v>
      </c>
      <c r="J112" s="27">
        <v>267.9</v>
      </c>
      <c r="K112" s="18">
        <f t="shared" si="6"/>
        <v>0.013268755750289442</v>
      </c>
      <c r="L112" s="33">
        <f t="shared" si="9"/>
        <v>0.05457367970692229</v>
      </c>
    </row>
    <row r="113" spans="1:12" ht="12.75">
      <c r="A113" s="37" t="s">
        <v>25</v>
      </c>
      <c r="B113" s="34" t="s">
        <v>372</v>
      </c>
      <c r="C113" s="30">
        <v>23515.21</v>
      </c>
      <c r="D113" s="31">
        <v>0.00166</v>
      </c>
      <c r="E113" s="30">
        <v>6505.16</v>
      </c>
      <c r="F113" s="18">
        <f t="shared" si="7"/>
        <v>0.0003599086143073053</v>
      </c>
      <c r="G113" s="18">
        <f t="shared" si="5"/>
        <v>0.0010099543071536527</v>
      </c>
      <c r="H113" s="32">
        <v>5797</v>
      </c>
      <c r="I113" s="18">
        <f t="shared" si="8"/>
        <v>0.02550626212394433</v>
      </c>
      <c r="J113" s="27">
        <v>183.7</v>
      </c>
      <c r="K113" s="18">
        <f t="shared" si="6"/>
        <v>0.009098433860874099</v>
      </c>
      <c r="L113" s="33">
        <f t="shared" si="9"/>
        <v>0.03561465029197208</v>
      </c>
    </row>
    <row r="114" spans="1:12" ht="12.75">
      <c r="A114" s="37" t="s">
        <v>26</v>
      </c>
      <c r="B114" s="34" t="s">
        <v>373</v>
      </c>
      <c r="C114" s="30">
        <v>67271.11</v>
      </c>
      <c r="D114" s="31">
        <v>0.00476</v>
      </c>
      <c r="E114" s="30">
        <v>45225.58</v>
      </c>
      <c r="F114" s="18">
        <f t="shared" si="7"/>
        <v>0.002502179166852803</v>
      </c>
      <c r="G114" s="18">
        <f t="shared" si="5"/>
        <v>0.0036310895834264015</v>
      </c>
      <c r="H114" s="32">
        <v>4440</v>
      </c>
      <c r="I114" s="18">
        <f t="shared" si="8"/>
        <v>0.019535588033519548</v>
      </c>
      <c r="J114" s="27">
        <v>1366.5</v>
      </c>
      <c r="K114" s="18">
        <f t="shared" si="6"/>
        <v>0.06768105536681794</v>
      </c>
      <c r="L114" s="33">
        <f t="shared" si="9"/>
        <v>0.09084773298376389</v>
      </c>
    </row>
    <row r="115" spans="1:12" ht="12.75">
      <c r="A115" s="37" t="s">
        <v>27</v>
      </c>
      <c r="B115" s="34" t="s">
        <v>374</v>
      </c>
      <c r="C115" s="30">
        <v>28737.63</v>
      </c>
      <c r="D115" s="31">
        <v>0.00203</v>
      </c>
      <c r="E115" s="30">
        <v>-23237.85</v>
      </c>
      <c r="F115" s="18">
        <f t="shared" si="7"/>
        <v>0</v>
      </c>
      <c r="G115" s="18">
        <f t="shared" si="5"/>
        <v>0.001015</v>
      </c>
      <c r="H115" s="32">
        <v>3487</v>
      </c>
      <c r="I115" s="18">
        <f t="shared" si="8"/>
        <v>0.015342476457856457</v>
      </c>
      <c r="J115" s="27">
        <v>456.7</v>
      </c>
      <c r="K115" s="18">
        <f t="shared" si="6"/>
        <v>0.02261978630517801</v>
      </c>
      <c r="L115" s="33">
        <f t="shared" si="9"/>
        <v>0.03897726276303447</v>
      </c>
    </row>
    <row r="116" spans="1:12" ht="12.75">
      <c r="A116" s="37" t="s">
        <v>28</v>
      </c>
      <c r="B116" s="34" t="s">
        <v>375</v>
      </c>
      <c r="C116" s="30">
        <v>39902.48</v>
      </c>
      <c r="D116" s="31">
        <v>0.00283</v>
      </c>
      <c r="E116" s="30">
        <v>224052.26</v>
      </c>
      <c r="F116" s="18">
        <f t="shared" si="7"/>
        <v>0.012396057657155258</v>
      </c>
      <c r="G116" s="18">
        <f t="shared" si="5"/>
        <v>0.007613028828577629</v>
      </c>
      <c r="H116" s="32">
        <v>4123</v>
      </c>
      <c r="I116" s="18">
        <f t="shared" si="8"/>
        <v>0.01814081744644169</v>
      </c>
      <c r="J116" s="27">
        <v>765.5</v>
      </c>
      <c r="K116" s="18">
        <f t="shared" si="6"/>
        <v>0.03791426848393643</v>
      </c>
      <c r="L116" s="33">
        <f t="shared" si="9"/>
        <v>0.06366811475895574</v>
      </c>
    </row>
    <row r="117" spans="1:12" ht="12.75">
      <c r="A117" s="37" t="s">
        <v>29</v>
      </c>
      <c r="B117" s="34" t="s">
        <v>376</v>
      </c>
      <c r="C117" s="30">
        <v>20315.73</v>
      </c>
      <c r="D117" s="31">
        <v>0.00144</v>
      </c>
      <c r="E117" s="30">
        <v>27833.69</v>
      </c>
      <c r="F117" s="18">
        <f t="shared" si="7"/>
        <v>0.0015399444131979998</v>
      </c>
      <c r="G117" s="18">
        <f t="shared" si="5"/>
        <v>0.001489972206599</v>
      </c>
      <c r="H117" s="32">
        <v>2233</v>
      </c>
      <c r="I117" s="18">
        <f t="shared" si="8"/>
        <v>0.009824992810551611</v>
      </c>
      <c r="J117" s="27">
        <v>62.2</v>
      </c>
      <c r="K117" s="18">
        <f t="shared" si="6"/>
        <v>0.003080689091705873</v>
      </c>
      <c r="L117" s="33">
        <f t="shared" si="9"/>
        <v>0.014395654108856484</v>
      </c>
    </row>
    <row r="118" spans="1:12" ht="12.75">
      <c r="A118" s="37" t="s">
        <v>30</v>
      </c>
      <c r="B118" s="34" t="s">
        <v>31</v>
      </c>
      <c r="C118" s="30">
        <v>386117.33</v>
      </c>
      <c r="D118" s="31">
        <v>0.02734</v>
      </c>
      <c r="E118" s="30">
        <v>497891.16</v>
      </c>
      <c r="F118" s="18">
        <f t="shared" si="7"/>
        <v>0.02754664258395748</v>
      </c>
      <c r="G118" s="18">
        <f t="shared" si="5"/>
        <v>0.02744332129197874</v>
      </c>
      <c r="H118" s="32">
        <v>5628</v>
      </c>
      <c r="I118" s="18">
        <f t="shared" si="8"/>
        <v>0.024762677804650454</v>
      </c>
      <c r="J118" s="27">
        <v>1220.3</v>
      </c>
      <c r="K118" s="18">
        <f t="shared" si="6"/>
        <v>0.06043995013840317</v>
      </c>
      <c r="L118" s="33">
        <f t="shared" si="9"/>
        <v>0.11264594923503236</v>
      </c>
    </row>
    <row r="119" spans="1:12" ht="12.75">
      <c r="A119" s="37" t="s">
        <v>32</v>
      </c>
      <c r="B119" s="34" t="s">
        <v>33</v>
      </c>
      <c r="C119" s="30">
        <v>3102462.63</v>
      </c>
      <c r="D119" s="31">
        <v>0.21966</v>
      </c>
      <c r="E119" s="30">
        <v>3414287.31</v>
      </c>
      <c r="F119" s="18">
        <f t="shared" si="7"/>
        <v>0.18890102850492793</v>
      </c>
      <c r="G119" s="18">
        <f t="shared" si="5"/>
        <v>0.20428051425246396</v>
      </c>
      <c r="H119" s="32">
        <v>24265</v>
      </c>
      <c r="I119" s="18">
        <f t="shared" si="8"/>
        <v>0.10676374856607024</v>
      </c>
      <c r="J119" s="27">
        <v>1077</v>
      </c>
      <c r="K119" s="18">
        <f t="shared" si="6"/>
        <v>0.05334247832423192</v>
      </c>
      <c r="L119" s="33">
        <f t="shared" si="9"/>
        <v>0.36438674114276615</v>
      </c>
    </row>
    <row r="120" spans="1:12" ht="12.75">
      <c r="A120" s="37" t="s">
        <v>34</v>
      </c>
      <c r="B120" s="34" t="s">
        <v>377</v>
      </c>
      <c r="C120" s="30">
        <v>2491488.04</v>
      </c>
      <c r="D120" s="31">
        <v>0.17641</v>
      </c>
      <c r="E120" s="30">
        <v>2508884.51</v>
      </c>
      <c r="F120" s="18">
        <f t="shared" si="7"/>
        <v>0.13880813807057205</v>
      </c>
      <c r="G120" s="18">
        <f t="shared" si="5"/>
        <v>0.15760906903528604</v>
      </c>
      <c r="H120" s="32">
        <v>24034</v>
      </c>
      <c r="I120" s="18">
        <f t="shared" si="8"/>
        <v>0.10574736999946145</v>
      </c>
      <c r="J120" s="27">
        <v>735.9</v>
      </c>
      <c r="K120" s="18">
        <f t="shared" si="6"/>
        <v>0.03644821708338187</v>
      </c>
      <c r="L120" s="33">
        <f t="shared" si="9"/>
        <v>0.29980465611812934</v>
      </c>
    </row>
    <row r="121" spans="1:12" ht="12.75">
      <c r="A121" s="37" t="s">
        <v>35</v>
      </c>
      <c r="B121" s="34" t="s">
        <v>36</v>
      </c>
      <c r="C121" s="30">
        <v>36345.54</v>
      </c>
      <c r="D121" s="31">
        <v>0.00257</v>
      </c>
      <c r="E121" s="30">
        <v>-17889</v>
      </c>
      <c r="F121" s="18">
        <f t="shared" si="7"/>
        <v>0</v>
      </c>
      <c r="G121" s="18">
        <f t="shared" si="5"/>
        <v>0.001285</v>
      </c>
      <c r="H121" s="32">
        <v>6768</v>
      </c>
      <c r="I121" s="18">
        <f t="shared" si="8"/>
        <v>0.029778572029473042</v>
      </c>
      <c r="J121" s="27">
        <v>177.2</v>
      </c>
      <c r="K121" s="18">
        <f t="shared" si="6"/>
        <v>0.00877649689791448</v>
      </c>
      <c r="L121" s="33">
        <f t="shared" si="9"/>
        <v>0.03984006892738752</v>
      </c>
    </row>
    <row r="122" spans="1:12" ht="12.75">
      <c r="A122" s="37" t="s">
        <v>37</v>
      </c>
      <c r="B122" s="34" t="s">
        <v>378</v>
      </c>
      <c r="C122" s="30">
        <v>206564.83</v>
      </c>
      <c r="D122" s="31">
        <v>0.01463</v>
      </c>
      <c r="E122" s="30">
        <v>310012.48</v>
      </c>
      <c r="F122" s="18">
        <f t="shared" si="7"/>
        <v>0.017151947391727675</v>
      </c>
      <c r="G122" s="18">
        <f t="shared" si="5"/>
        <v>0.015890973695863838</v>
      </c>
      <c r="H122" s="32">
        <v>5151</v>
      </c>
      <c r="I122" s="18">
        <f t="shared" si="8"/>
        <v>0.02266392206321153</v>
      </c>
      <c r="J122" s="27">
        <v>1714</v>
      </c>
      <c r="K122" s="18">
        <f t="shared" si="6"/>
        <v>0.08489230069427438</v>
      </c>
      <c r="L122" s="33">
        <f t="shared" si="9"/>
        <v>0.12344719645334974</v>
      </c>
    </row>
    <row r="123" spans="1:12" ht="12.75">
      <c r="A123" s="37" t="s">
        <v>38</v>
      </c>
      <c r="B123" s="34" t="s">
        <v>379</v>
      </c>
      <c r="C123" s="30">
        <v>399714.21</v>
      </c>
      <c r="D123" s="31">
        <v>0.0283</v>
      </c>
      <c r="E123" s="30">
        <v>1003058.18</v>
      </c>
      <c r="F123" s="18">
        <f t="shared" si="7"/>
        <v>0.05549583401997916</v>
      </c>
      <c r="G123" s="18">
        <f t="shared" si="5"/>
        <v>0.04189791700998958</v>
      </c>
      <c r="H123" s="32">
        <v>6175</v>
      </c>
      <c r="I123" s="18">
        <f t="shared" si="8"/>
        <v>0.027169427051122345</v>
      </c>
      <c r="J123" s="27">
        <v>140.7</v>
      </c>
      <c r="K123" s="18">
        <f t="shared" si="6"/>
        <v>0.0069686970289874</v>
      </c>
      <c r="L123" s="33">
        <f t="shared" si="9"/>
        <v>0.07603604109009933</v>
      </c>
    </row>
    <row r="124" spans="1:12" ht="12.75">
      <c r="A124" s="37" t="s">
        <v>39</v>
      </c>
      <c r="B124" s="34" t="s">
        <v>40</v>
      </c>
      <c r="C124" s="30">
        <v>329230.53</v>
      </c>
      <c r="D124" s="31">
        <v>0.02331</v>
      </c>
      <c r="E124" s="30">
        <v>364480.39</v>
      </c>
      <c r="F124" s="18">
        <f t="shared" si="7"/>
        <v>0.020165473578987483</v>
      </c>
      <c r="G124" s="18">
        <f t="shared" si="5"/>
        <v>0.021737736789493742</v>
      </c>
      <c r="H124" s="32">
        <v>4273</v>
      </c>
      <c r="I124" s="18">
        <f t="shared" si="8"/>
        <v>0.018800803528655187</v>
      </c>
      <c r="J124" s="27">
        <v>750.3</v>
      </c>
      <c r="K124" s="18">
        <f t="shared" si="6"/>
        <v>0.03716143127824625</v>
      </c>
      <c r="L124" s="33">
        <f t="shared" si="9"/>
        <v>0.07769997159639518</v>
      </c>
    </row>
    <row r="125" spans="1:12" ht="12.75">
      <c r="A125" s="37" t="s">
        <v>41</v>
      </c>
      <c r="B125" s="34" t="s">
        <v>380</v>
      </c>
      <c r="C125" s="30">
        <v>11386.58</v>
      </c>
      <c r="D125" s="31">
        <v>0.00081</v>
      </c>
      <c r="E125" s="30">
        <v>20648.69</v>
      </c>
      <c r="F125" s="18">
        <f t="shared" si="7"/>
        <v>0.0011424225392090452</v>
      </c>
      <c r="G125" s="18">
        <f t="shared" si="5"/>
        <v>0.0009762112696045226</v>
      </c>
      <c r="H125" s="32">
        <v>5958</v>
      </c>
      <c r="I125" s="18">
        <f t="shared" si="8"/>
        <v>0.026214647185520152</v>
      </c>
      <c r="J125" s="27">
        <v>553.5</v>
      </c>
      <c r="K125" s="18">
        <f t="shared" si="6"/>
        <v>0.02741417061509969</v>
      </c>
      <c r="L125" s="33">
        <f t="shared" si="9"/>
        <v>0.05460502907022437</v>
      </c>
    </row>
    <row r="126" spans="1:12" ht="12.75">
      <c r="A126" s="37" t="s">
        <v>42</v>
      </c>
      <c r="B126" s="34" t="s">
        <v>381</v>
      </c>
      <c r="C126" s="30">
        <v>783567.47</v>
      </c>
      <c r="D126" s="31">
        <v>0.05548</v>
      </c>
      <c r="E126" s="30">
        <v>876300.05</v>
      </c>
      <c r="F126" s="18">
        <f t="shared" si="7"/>
        <v>0.04848273320147734</v>
      </c>
      <c r="G126" s="18">
        <f t="shared" si="5"/>
        <v>0.05198136660073867</v>
      </c>
      <c r="H126" s="32">
        <v>9719</v>
      </c>
      <c r="I126" s="18">
        <f t="shared" si="8"/>
        <v>0.042762698220219934</v>
      </c>
      <c r="J126" s="27">
        <v>235.2</v>
      </c>
      <c r="K126" s="18">
        <f t="shared" si="6"/>
        <v>0.01164916518278491</v>
      </c>
      <c r="L126" s="33">
        <f t="shared" si="9"/>
        <v>0.10639323000374351</v>
      </c>
    </row>
    <row r="127" spans="1:12" ht="12.75">
      <c r="A127" s="37" t="s">
        <v>43</v>
      </c>
      <c r="B127" s="34" t="s">
        <v>44</v>
      </c>
      <c r="C127" s="30">
        <v>1145781.05</v>
      </c>
      <c r="D127" s="31">
        <v>0.08113</v>
      </c>
      <c r="E127" s="30">
        <v>4817559.75</v>
      </c>
      <c r="F127" s="18">
        <f t="shared" si="7"/>
        <v>0.2665393708940515</v>
      </c>
      <c r="G127" s="18">
        <f t="shared" si="5"/>
        <v>0.17383468544702574</v>
      </c>
      <c r="H127" s="32">
        <v>29839</v>
      </c>
      <c r="I127" s="18">
        <f t="shared" si="8"/>
        <v>0.13128883138112382</v>
      </c>
      <c r="J127" s="27">
        <v>1419.1</v>
      </c>
      <c r="K127" s="18">
        <f t="shared" si="6"/>
        <v>0.07028626832861422</v>
      </c>
      <c r="L127" s="33">
        <f t="shared" si="9"/>
        <v>0.37540978515676376</v>
      </c>
    </row>
    <row r="128" spans="1:12" ht="12.75">
      <c r="A128" s="37" t="s">
        <v>45</v>
      </c>
      <c r="B128" s="34" t="s">
        <v>382</v>
      </c>
      <c r="C128" s="30">
        <v>72046.93</v>
      </c>
      <c r="D128" s="31">
        <v>0.0051</v>
      </c>
      <c r="E128" s="30">
        <v>68709.86</v>
      </c>
      <c r="F128" s="18">
        <f t="shared" si="7"/>
        <v>0.0038014853595989867</v>
      </c>
      <c r="G128" s="18">
        <f t="shared" si="5"/>
        <v>0.004450742679799493</v>
      </c>
      <c r="H128" s="32">
        <v>1368</v>
      </c>
      <c r="I128" s="18">
        <f t="shared" si="8"/>
        <v>0.006019073069787105</v>
      </c>
      <c r="J128" s="27">
        <v>100.4</v>
      </c>
      <c r="K128" s="18">
        <f t="shared" si="6"/>
        <v>0.004972687858637776</v>
      </c>
      <c r="L128" s="33">
        <f t="shared" si="9"/>
        <v>0.015442503608224373</v>
      </c>
    </row>
    <row r="129" spans="1:12" ht="12.75">
      <c r="A129" s="37" t="s">
        <v>46</v>
      </c>
      <c r="B129" s="34" t="s">
        <v>383</v>
      </c>
      <c r="C129" s="30">
        <v>5998.86</v>
      </c>
      <c r="D129" s="31">
        <v>0.00042</v>
      </c>
      <c r="E129" s="30">
        <v>-12085.15</v>
      </c>
      <c r="F129" s="18">
        <f t="shared" si="7"/>
        <v>0</v>
      </c>
      <c r="G129" s="18">
        <f t="shared" si="5"/>
        <v>0.00021</v>
      </c>
      <c r="H129" s="32">
        <v>6912</v>
      </c>
      <c r="I129" s="18">
        <f t="shared" si="8"/>
        <v>0.030412158668398002</v>
      </c>
      <c r="J129" s="27">
        <v>1188.9</v>
      </c>
      <c r="K129" s="18">
        <f t="shared" si="6"/>
        <v>0.05888474696349057</v>
      </c>
      <c r="L129" s="33">
        <f t="shared" si="9"/>
        <v>0.08950690563188857</v>
      </c>
    </row>
    <row r="130" spans="1:12" ht="12.75">
      <c r="A130" s="37" t="s">
        <v>47</v>
      </c>
      <c r="B130" s="34" t="s">
        <v>48</v>
      </c>
      <c r="C130" s="30">
        <v>436044.94</v>
      </c>
      <c r="D130" s="31">
        <v>0.03087</v>
      </c>
      <c r="E130" s="30">
        <v>353927.55</v>
      </c>
      <c r="F130" s="18">
        <f t="shared" si="7"/>
        <v>0.01958162044987049</v>
      </c>
      <c r="G130" s="18">
        <f aca="true" t="shared" si="10" ref="G130:G193">(D130+F130)/2</f>
        <v>0.025225810224935245</v>
      </c>
      <c r="H130" s="32">
        <v>10300</v>
      </c>
      <c r="I130" s="18">
        <f t="shared" si="8"/>
        <v>0.04531904431199355</v>
      </c>
      <c r="J130" s="27">
        <v>559.4</v>
      </c>
      <c r="K130" s="18">
        <f aca="true" t="shared" si="11" ref="K130:K193">J130*12.5/$J$224</f>
        <v>0.02770639031993996</v>
      </c>
      <c r="L130" s="33">
        <f t="shared" si="9"/>
        <v>0.09825124485686876</v>
      </c>
    </row>
    <row r="131" spans="1:12" ht="12.75">
      <c r="A131" s="37" t="s">
        <v>49</v>
      </c>
      <c r="B131" s="34" t="s">
        <v>384</v>
      </c>
      <c r="C131" s="30">
        <v>394518.33</v>
      </c>
      <c r="D131" s="31">
        <v>0.02793</v>
      </c>
      <c r="E131" s="30">
        <v>808182.04</v>
      </c>
      <c r="F131" s="18">
        <f aca="true" t="shared" si="12" ref="F131:F194">IF(E131&lt;0,0,E131*75/$E$224)</f>
        <v>0.04471399291092781</v>
      </c>
      <c r="G131" s="18">
        <f t="shared" si="10"/>
        <v>0.036321996455463905</v>
      </c>
      <c r="H131" s="32">
        <v>6753</v>
      </c>
      <c r="I131" s="18">
        <f aca="true" t="shared" si="13" ref="I131:I194">H131*12.5/$H$224</f>
        <v>0.029712573421251692</v>
      </c>
      <c r="J131" s="27">
        <v>375.3</v>
      </c>
      <c r="K131" s="18">
        <f t="shared" si="11"/>
        <v>0.018588144953652963</v>
      </c>
      <c r="L131" s="33">
        <f aca="true" t="shared" si="14" ref="L131:L194">G131+I131+K131</f>
        <v>0.08462271483036857</v>
      </c>
    </row>
    <row r="132" spans="1:12" ht="12.75">
      <c r="A132" s="37" t="s">
        <v>50</v>
      </c>
      <c r="B132" s="34" t="s">
        <v>385</v>
      </c>
      <c r="C132" s="30">
        <v>328705.34</v>
      </c>
      <c r="D132" s="31">
        <v>0.02327</v>
      </c>
      <c r="E132" s="30">
        <v>465526.58</v>
      </c>
      <c r="F132" s="18">
        <f t="shared" si="12"/>
        <v>0.025756019272549623</v>
      </c>
      <c r="G132" s="18">
        <f t="shared" si="10"/>
        <v>0.024513009636274813</v>
      </c>
      <c r="H132" s="32">
        <v>10153</v>
      </c>
      <c r="I132" s="18">
        <f t="shared" si="13"/>
        <v>0.04467225795142432</v>
      </c>
      <c r="J132" s="27">
        <v>2273.7</v>
      </c>
      <c r="K132" s="18">
        <f t="shared" si="11"/>
        <v>0.112613549643274</v>
      </c>
      <c r="L132" s="33">
        <f t="shared" si="14"/>
        <v>0.18179881723097313</v>
      </c>
    </row>
    <row r="133" spans="1:12" ht="12.75">
      <c r="A133" s="37" t="s">
        <v>51</v>
      </c>
      <c r="B133" s="34" t="s">
        <v>386</v>
      </c>
      <c r="C133" s="30">
        <v>145.47</v>
      </c>
      <c r="D133" s="31">
        <v>1E-05</v>
      </c>
      <c r="E133" s="30">
        <v>5218.78</v>
      </c>
      <c r="F133" s="18">
        <f t="shared" si="12"/>
        <v>0.00028873753730495157</v>
      </c>
      <c r="G133" s="18">
        <f t="shared" si="10"/>
        <v>0.0001493687686524758</v>
      </c>
      <c r="H133" s="32">
        <v>4429</v>
      </c>
      <c r="I133" s="18">
        <f t="shared" si="13"/>
        <v>0.019487189054157226</v>
      </c>
      <c r="J133" s="27">
        <v>2224.1</v>
      </c>
      <c r="K133" s="18">
        <f t="shared" si="11"/>
        <v>0.11015692297207448</v>
      </c>
      <c r="L133" s="33">
        <f t="shared" si="14"/>
        <v>0.12979348079488418</v>
      </c>
    </row>
    <row r="134" spans="1:12" ht="12.75">
      <c r="A134" s="37" t="s">
        <v>52</v>
      </c>
      <c r="B134" s="34" t="s">
        <v>451</v>
      </c>
      <c r="C134" s="30">
        <v>33869.41</v>
      </c>
      <c r="D134" s="31">
        <v>0.0024</v>
      </c>
      <c r="E134" s="30">
        <v>47238.72</v>
      </c>
      <c r="F134" s="18">
        <f t="shared" si="12"/>
        <v>0.002613559429260893</v>
      </c>
      <c r="G134" s="18">
        <f t="shared" si="10"/>
        <v>0.0025067797146304466</v>
      </c>
      <c r="H134" s="32">
        <v>6012</v>
      </c>
      <c r="I134" s="18">
        <f t="shared" si="13"/>
        <v>0.026452242175117012</v>
      </c>
      <c r="J134" s="27">
        <v>300.5</v>
      </c>
      <c r="K134" s="18">
        <f t="shared" si="11"/>
        <v>0.014883393441440754</v>
      </c>
      <c r="L134" s="33">
        <f t="shared" si="14"/>
        <v>0.04384241533118821</v>
      </c>
    </row>
    <row r="135" spans="1:12" ht="12.75">
      <c r="A135" s="37" t="s">
        <v>53</v>
      </c>
      <c r="B135" s="34" t="s">
        <v>54</v>
      </c>
      <c r="C135" s="30">
        <v>52760.85</v>
      </c>
      <c r="D135" s="31">
        <v>0.00374</v>
      </c>
      <c r="E135" s="30">
        <v>14636.78</v>
      </c>
      <c r="F135" s="18">
        <f t="shared" si="12"/>
        <v>0.0008098037877194228</v>
      </c>
      <c r="G135" s="18">
        <f t="shared" si="10"/>
        <v>0.0022749018938597113</v>
      </c>
      <c r="H135" s="32">
        <v>6379</v>
      </c>
      <c r="I135" s="18">
        <f t="shared" si="13"/>
        <v>0.028067008122932703</v>
      </c>
      <c r="J135" s="27">
        <v>465.1</v>
      </c>
      <c r="K135" s="18">
        <f t="shared" si="11"/>
        <v>0.0230358279188489</v>
      </c>
      <c r="L135" s="33">
        <f t="shared" si="14"/>
        <v>0.053377737935641316</v>
      </c>
    </row>
    <row r="136" spans="1:12" ht="12.75">
      <c r="A136" s="37" t="s">
        <v>55</v>
      </c>
      <c r="B136" s="34" t="s">
        <v>387</v>
      </c>
      <c r="C136" s="30">
        <v>383865.02</v>
      </c>
      <c r="D136" s="31">
        <v>0.02718</v>
      </c>
      <c r="E136" s="30">
        <v>419232.52</v>
      </c>
      <c r="F136" s="18">
        <f t="shared" si="12"/>
        <v>0.023194724702506882</v>
      </c>
      <c r="G136" s="18">
        <f t="shared" si="10"/>
        <v>0.02518736235125344</v>
      </c>
      <c r="H136" s="32">
        <v>7797</v>
      </c>
      <c r="I136" s="18">
        <f t="shared" si="13"/>
        <v>0.03430607655345764</v>
      </c>
      <c r="J136" s="27">
        <v>1252</v>
      </c>
      <c r="K136" s="18">
        <f t="shared" si="11"/>
        <v>0.06201001194237545</v>
      </c>
      <c r="L136" s="33">
        <f t="shared" si="14"/>
        <v>0.12150345084708652</v>
      </c>
    </row>
    <row r="137" spans="1:12" ht="12.75">
      <c r="A137" s="37" t="s">
        <v>56</v>
      </c>
      <c r="B137" s="34" t="s">
        <v>388</v>
      </c>
      <c r="C137" s="30">
        <v>24957.69</v>
      </c>
      <c r="D137" s="31">
        <v>0.00177</v>
      </c>
      <c r="E137" s="30">
        <v>33846.41</v>
      </c>
      <c r="F137" s="18">
        <f t="shared" si="12"/>
        <v>0.0018726079792621433</v>
      </c>
      <c r="G137" s="18">
        <f t="shared" si="10"/>
        <v>0.0018213039896310718</v>
      </c>
      <c r="H137" s="32">
        <v>3870</v>
      </c>
      <c r="I137" s="18">
        <f t="shared" si="13"/>
        <v>0.017027640921108256</v>
      </c>
      <c r="J137" s="27">
        <v>353.2</v>
      </c>
      <c r="K137" s="18">
        <f t="shared" si="11"/>
        <v>0.017493559279590263</v>
      </c>
      <c r="L137" s="33">
        <f t="shared" si="14"/>
        <v>0.03634250419032959</v>
      </c>
    </row>
    <row r="138" spans="1:12" ht="12.75">
      <c r="A138" s="37" t="s">
        <v>57</v>
      </c>
      <c r="B138" s="34" t="s">
        <v>389</v>
      </c>
      <c r="C138" s="30">
        <v>194118.01</v>
      </c>
      <c r="D138" s="31">
        <v>0.01374</v>
      </c>
      <c r="E138" s="30">
        <v>287580.79</v>
      </c>
      <c r="F138" s="18">
        <f t="shared" si="12"/>
        <v>0.015910877461937933</v>
      </c>
      <c r="G138" s="18">
        <f t="shared" si="10"/>
        <v>0.014825438730968966</v>
      </c>
      <c r="H138" s="32">
        <v>7207</v>
      </c>
      <c r="I138" s="18">
        <f t="shared" si="13"/>
        <v>0.031710131296751216</v>
      </c>
      <c r="J138" s="27">
        <v>340.6</v>
      </c>
      <c r="K138" s="18">
        <f t="shared" si="11"/>
        <v>0.01686949685908393</v>
      </c>
      <c r="L138" s="33">
        <f t="shared" si="14"/>
        <v>0.06340506688680411</v>
      </c>
    </row>
    <row r="139" spans="1:12" ht="12.75">
      <c r="A139" s="37" t="s">
        <v>58</v>
      </c>
      <c r="B139" s="34" t="s">
        <v>59</v>
      </c>
      <c r="C139" s="30">
        <v>813.03</v>
      </c>
      <c r="D139" s="31">
        <v>6E-05</v>
      </c>
      <c r="E139" s="30">
        <v>16935.86</v>
      </c>
      <c r="F139" s="18">
        <f t="shared" si="12"/>
        <v>0.000937004148199663</v>
      </c>
      <c r="G139" s="18">
        <f t="shared" si="10"/>
        <v>0.0004985020740998315</v>
      </c>
      <c r="H139" s="32">
        <v>4145</v>
      </c>
      <c r="I139" s="18">
        <f t="shared" si="13"/>
        <v>0.018237615405166337</v>
      </c>
      <c r="J139" s="27">
        <v>1133.1</v>
      </c>
      <c r="K139" s="18">
        <f t="shared" si="11"/>
        <v>0.05612104195839107</v>
      </c>
      <c r="L139" s="33">
        <f t="shared" si="14"/>
        <v>0.07485715943765724</v>
      </c>
    </row>
    <row r="140" spans="1:12" ht="12.75">
      <c r="A140" s="37" t="s">
        <v>60</v>
      </c>
      <c r="B140" s="34" t="s">
        <v>447</v>
      </c>
      <c r="C140" s="30">
        <v>210556.53</v>
      </c>
      <c r="D140" s="31">
        <v>0.01491</v>
      </c>
      <c r="E140" s="30">
        <v>369431.45</v>
      </c>
      <c r="F140" s="18">
        <f t="shared" si="12"/>
        <v>0.020439399069513822</v>
      </c>
      <c r="G140" s="18">
        <f t="shared" si="10"/>
        <v>0.01767469953475691</v>
      </c>
      <c r="H140" s="32">
        <v>6761</v>
      </c>
      <c r="I140" s="18">
        <f t="shared" si="13"/>
        <v>0.029747772678969747</v>
      </c>
      <c r="J140" s="27">
        <v>505.7</v>
      </c>
      <c r="K140" s="18">
        <f t="shared" si="11"/>
        <v>0.0250466957182582</v>
      </c>
      <c r="L140" s="33">
        <f t="shared" si="14"/>
        <v>0.07246916793198485</v>
      </c>
    </row>
    <row r="141" spans="1:12" ht="12.75">
      <c r="A141" s="37" t="s">
        <v>61</v>
      </c>
      <c r="B141" s="34" t="s">
        <v>390</v>
      </c>
      <c r="C141" s="30">
        <v>3826.41</v>
      </c>
      <c r="D141" s="31">
        <v>0.00027</v>
      </c>
      <c r="E141" s="30">
        <v>6598.43</v>
      </c>
      <c r="F141" s="18">
        <f t="shared" si="12"/>
        <v>0.0003650689295734083</v>
      </c>
      <c r="G141" s="18">
        <f t="shared" si="10"/>
        <v>0.00031753446478670415</v>
      </c>
      <c r="H141" s="32">
        <v>3159</v>
      </c>
      <c r="I141" s="18">
        <f t="shared" si="13"/>
        <v>0.013899306891416274</v>
      </c>
      <c r="J141" s="27">
        <v>547.1</v>
      </c>
      <c r="K141" s="18">
        <f t="shared" si="11"/>
        <v>0.0270971865284933</v>
      </c>
      <c r="L141" s="33">
        <f t="shared" si="14"/>
        <v>0.04131402788469628</v>
      </c>
    </row>
    <row r="142" spans="1:12" ht="12.75">
      <c r="A142" s="37" t="s">
        <v>62</v>
      </c>
      <c r="B142" s="34" t="s">
        <v>63</v>
      </c>
      <c r="C142" s="30">
        <v>5007135.46</v>
      </c>
      <c r="D142" s="31">
        <v>0.35452</v>
      </c>
      <c r="E142" s="30">
        <v>5978077.38</v>
      </c>
      <c r="F142" s="18">
        <f t="shared" si="12"/>
        <v>0.33074690646465976</v>
      </c>
      <c r="G142" s="18">
        <f t="shared" si="10"/>
        <v>0.34263345323232985</v>
      </c>
      <c r="H142" s="32">
        <v>33890</v>
      </c>
      <c r="I142" s="18">
        <f t="shared" si="13"/>
        <v>0.14911285550810305</v>
      </c>
      <c r="J142" s="27">
        <v>2749</v>
      </c>
      <c r="K142" s="18">
        <f t="shared" si="11"/>
        <v>0.13615457095015185</v>
      </c>
      <c r="L142" s="33">
        <f t="shared" si="14"/>
        <v>0.6279008796905847</v>
      </c>
    </row>
    <row r="143" spans="1:12" ht="12.75">
      <c r="A143" s="37" t="s">
        <v>64</v>
      </c>
      <c r="B143" s="34" t="s">
        <v>448</v>
      </c>
      <c r="C143" s="30">
        <v>20866.63</v>
      </c>
      <c r="D143" s="31">
        <v>0.00148</v>
      </c>
      <c r="E143" s="30">
        <v>22497.77</v>
      </c>
      <c r="F143" s="18">
        <f t="shared" si="12"/>
        <v>0.0012447259138444657</v>
      </c>
      <c r="G143" s="18">
        <f t="shared" si="10"/>
        <v>0.0013623629569222329</v>
      </c>
      <c r="H143" s="32">
        <v>2287</v>
      </c>
      <c r="I143" s="18">
        <f t="shared" si="13"/>
        <v>0.01006258780014847</v>
      </c>
      <c r="J143" s="27">
        <v>219.3</v>
      </c>
      <c r="K143" s="18">
        <f t="shared" si="11"/>
        <v>0.010861657842622155</v>
      </c>
      <c r="L143" s="33">
        <f t="shared" si="14"/>
        <v>0.022286608599692857</v>
      </c>
    </row>
    <row r="144" spans="1:12" ht="12.75">
      <c r="A144" s="37" t="s">
        <v>65</v>
      </c>
      <c r="B144" s="34" t="s">
        <v>66</v>
      </c>
      <c r="C144" s="30">
        <v>310706.42</v>
      </c>
      <c r="D144" s="31">
        <v>0.022</v>
      </c>
      <c r="E144" s="30">
        <v>161408.81</v>
      </c>
      <c r="F144" s="18">
        <f t="shared" si="12"/>
        <v>0.008930206350664875</v>
      </c>
      <c r="G144" s="18">
        <f t="shared" si="10"/>
        <v>0.015465103175332437</v>
      </c>
      <c r="H144" s="32">
        <v>7172</v>
      </c>
      <c r="I144" s="18">
        <f t="shared" si="13"/>
        <v>0.03155613454423473</v>
      </c>
      <c r="J144" s="27">
        <v>321.1</v>
      </c>
      <c r="K144" s="18">
        <f t="shared" si="11"/>
        <v>0.01590368597020508</v>
      </c>
      <c r="L144" s="33">
        <f t="shared" si="14"/>
        <v>0.06292492368977225</v>
      </c>
    </row>
    <row r="145" spans="1:12" ht="12.75">
      <c r="A145" s="37" t="s">
        <v>67</v>
      </c>
      <c r="B145" s="34" t="s">
        <v>68</v>
      </c>
      <c r="C145" s="30">
        <v>176858.74</v>
      </c>
      <c r="D145" s="31">
        <v>0.01252</v>
      </c>
      <c r="E145" s="30">
        <v>133047.77</v>
      </c>
      <c r="F145" s="18">
        <f t="shared" si="12"/>
        <v>0.007361085436388508</v>
      </c>
      <c r="G145" s="18">
        <f t="shared" si="10"/>
        <v>0.009940542718194254</v>
      </c>
      <c r="H145" s="32">
        <v>4173</v>
      </c>
      <c r="I145" s="18">
        <f t="shared" si="13"/>
        <v>0.018360812807179522</v>
      </c>
      <c r="J145" s="27">
        <v>356.1</v>
      </c>
      <c r="K145" s="18">
        <f t="shared" si="11"/>
        <v>0.017637192693833785</v>
      </c>
      <c r="L145" s="33">
        <f t="shared" si="14"/>
        <v>0.045938548219207564</v>
      </c>
    </row>
    <row r="146" spans="1:12" ht="12.75">
      <c r="A146" s="37" t="s">
        <v>69</v>
      </c>
      <c r="B146" s="34" t="s">
        <v>391</v>
      </c>
      <c r="C146" s="30">
        <v>33753.94</v>
      </c>
      <c r="D146" s="31">
        <v>0.00239</v>
      </c>
      <c r="E146" s="30">
        <v>33578.69</v>
      </c>
      <c r="F146" s="18">
        <f t="shared" si="12"/>
        <v>0.0018577959324835316</v>
      </c>
      <c r="G146" s="18">
        <f t="shared" si="10"/>
        <v>0.002123897966241766</v>
      </c>
      <c r="H146" s="32">
        <v>2882</v>
      </c>
      <c r="I146" s="18">
        <f t="shared" si="13"/>
        <v>0.01268053259292868</v>
      </c>
      <c r="J146" s="27">
        <v>1238.8</v>
      </c>
      <c r="K146" s="18">
        <f t="shared" si="11"/>
        <v>0.06135623226374977</v>
      </c>
      <c r="L146" s="33">
        <f t="shared" si="14"/>
        <v>0.07616066282292022</v>
      </c>
    </row>
    <row r="147" spans="1:12" ht="12.75">
      <c r="A147" s="37" t="s">
        <v>70</v>
      </c>
      <c r="B147" s="34" t="s">
        <v>71</v>
      </c>
      <c r="C147" s="30">
        <v>735247.31</v>
      </c>
      <c r="D147" s="31">
        <v>0.05206</v>
      </c>
      <c r="E147" s="30">
        <v>775413.99</v>
      </c>
      <c r="F147" s="18">
        <f t="shared" si="12"/>
        <v>0.042901046962011496</v>
      </c>
      <c r="G147" s="18">
        <f t="shared" si="10"/>
        <v>0.047480523481005746</v>
      </c>
      <c r="H147" s="32">
        <v>12158</v>
      </c>
      <c r="I147" s="18">
        <f t="shared" si="13"/>
        <v>0.053494071917011415</v>
      </c>
      <c r="J147" s="27">
        <v>1365.5</v>
      </c>
      <c r="K147" s="18">
        <f t="shared" si="11"/>
        <v>0.06763152660328568</v>
      </c>
      <c r="L147" s="33">
        <f t="shared" si="14"/>
        <v>0.16860612200130284</v>
      </c>
    </row>
    <row r="148" spans="1:12" ht="12.75">
      <c r="A148" s="37" t="s">
        <v>72</v>
      </c>
      <c r="B148" s="34" t="s">
        <v>453</v>
      </c>
      <c r="C148" s="30">
        <v>157829.52</v>
      </c>
      <c r="D148" s="31">
        <v>0.01117</v>
      </c>
      <c r="E148" s="30">
        <v>123911.77</v>
      </c>
      <c r="F148" s="18">
        <f t="shared" si="12"/>
        <v>0.006855621297103457</v>
      </c>
      <c r="G148" s="18">
        <f t="shared" si="10"/>
        <v>0.00901281064855173</v>
      </c>
      <c r="H148" s="32">
        <v>5188</v>
      </c>
      <c r="I148" s="18">
        <f t="shared" si="13"/>
        <v>0.022826718630157526</v>
      </c>
      <c r="J148" s="27">
        <v>2160.7</v>
      </c>
      <c r="K148" s="18">
        <f t="shared" si="11"/>
        <v>0.10701679936412989</v>
      </c>
      <c r="L148" s="33">
        <f t="shared" si="14"/>
        <v>0.13885632864283914</v>
      </c>
    </row>
    <row r="149" spans="1:12" ht="12.75">
      <c r="A149" s="37" t="s">
        <v>73</v>
      </c>
      <c r="B149" s="34" t="s">
        <v>392</v>
      </c>
      <c r="C149" s="30">
        <v>118117.94</v>
      </c>
      <c r="D149" s="31">
        <v>0.00836</v>
      </c>
      <c r="E149" s="30">
        <v>548498.18</v>
      </c>
      <c r="F149" s="18">
        <f t="shared" si="12"/>
        <v>0.030346558718598614</v>
      </c>
      <c r="G149" s="18">
        <f t="shared" si="10"/>
        <v>0.019353279359299307</v>
      </c>
      <c r="H149" s="32">
        <v>4379</v>
      </c>
      <c r="I149" s="18">
        <f t="shared" si="13"/>
        <v>0.019267193693419393</v>
      </c>
      <c r="J149" s="27">
        <v>492.4</v>
      </c>
      <c r="K149" s="18">
        <f t="shared" si="11"/>
        <v>0.02438796316327929</v>
      </c>
      <c r="L149" s="33">
        <f t="shared" si="14"/>
        <v>0.063008436215998</v>
      </c>
    </row>
    <row r="150" spans="1:12" ht="12.75">
      <c r="A150" s="37" t="s">
        <v>74</v>
      </c>
      <c r="B150" s="34" t="s">
        <v>393</v>
      </c>
      <c r="C150" s="30">
        <v>14065.46</v>
      </c>
      <c r="D150" s="31">
        <v>0.001</v>
      </c>
      <c r="E150" s="30">
        <v>-81299.57</v>
      </c>
      <c r="F150" s="18">
        <f t="shared" si="12"/>
        <v>0</v>
      </c>
      <c r="G150" s="18">
        <f t="shared" si="10"/>
        <v>0.0005</v>
      </c>
      <c r="H150" s="32">
        <v>9335</v>
      </c>
      <c r="I150" s="18">
        <f t="shared" si="13"/>
        <v>0.04107313384975338</v>
      </c>
      <c r="J150" s="27">
        <v>3282.7</v>
      </c>
      <c r="K150" s="18">
        <f t="shared" si="11"/>
        <v>0.16258807204731301</v>
      </c>
      <c r="L150" s="33">
        <f t="shared" si="14"/>
        <v>0.20416120589706638</v>
      </c>
    </row>
    <row r="151" spans="1:12" ht="12.75">
      <c r="A151" s="37" t="s">
        <v>75</v>
      </c>
      <c r="B151" s="34" t="s">
        <v>394</v>
      </c>
      <c r="C151" s="30">
        <v>76030195.65</v>
      </c>
      <c r="D151" s="31">
        <v>5.38319</v>
      </c>
      <c r="E151" s="30">
        <v>81929727.37</v>
      </c>
      <c r="F151" s="18">
        <f t="shared" si="12"/>
        <v>4.532896139112951</v>
      </c>
      <c r="G151" s="18">
        <f t="shared" si="10"/>
        <v>4.958043069556476</v>
      </c>
      <c r="H151" s="32">
        <v>132235</v>
      </c>
      <c r="I151" s="18">
        <f t="shared" si="13"/>
        <v>0.5818217305433463</v>
      </c>
      <c r="J151" s="27">
        <v>432.5</v>
      </c>
      <c r="K151" s="18">
        <f t="shared" si="11"/>
        <v>0.02142119022769759</v>
      </c>
      <c r="L151" s="33">
        <f t="shared" si="14"/>
        <v>5.56128599032752</v>
      </c>
    </row>
    <row r="152" spans="1:12" ht="12.75">
      <c r="A152" s="37" t="s">
        <v>76</v>
      </c>
      <c r="B152" s="34" t="s">
        <v>395</v>
      </c>
      <c r="C152" s="30">
        <v>25697.65</v>
      </c>
      <c r="D152" s="31">
        <v>0.00182</v>
      </c>
      <c r="E152" s="30">
        <v>182518.76</v>
      </c>
      <c r="F152" s="18">
        <f t="shared" si="12"/>
        <v>0.010098148853631214</v>
      </c>
      <c r="G152" s="18">
        <f t="shared" si="10"/>
        <v>0.005959074426815607</v>
      </c>
      <c r="H152" s="32">
        <v>4187</v>
      </c>
      <c r="I152" s="18">
        <f t="shared" si="13"/>
        <v>0.018422411508186114</v>
      </c>
      <c r="J152" s="27">
        <v>1018.8</v>
      </c>
      <c r="K152" s="18">
        <f t="shared" si="11"/>
        <v>0.05045990428665504</v>
      </c>
      <c r="L152" s="33">
        <f t="shared" si="14"/>
        <v>0.07484139022165676</v>
      </c>
    </row>
    <row r="153" spans="1:12" ht="12.75">
      <c r="A153" s="37" t="s">
        <v>77</v>
      </c>
      <c r="B153" s="34" t="s">
        <v>396</v>
      </c>
      <c r="C153" s="30">
        <v>188602.36</v>
      </c>
      <c r="D153" s="31">
        <v>0.01335</v>
      </c>
      <c r="E153" s="30">
        <v>288771.41</v>
      </c>
      <c r="F153" s="18">
        <f t="shared" si="12"/>
        <v>0.015976750460352507</v>
      </c>
      <c r="G153" s="18">
        <f t="shared" si="10"/>
        <v>0.014663375230176254</v>
      </c>
      <c r="H153" s="32">
        <v>5624</v>
      </c>
      <c r="I153" s="18">
        <f t="shared" si="13"/>
        <v>0.02474507817579143</v>
      </c>
      <c r="J153" s="27">
        <v>779.4</v>
      </c>
      <c r="K153" s="18">
        <f t="shared" si="11"/>
        <v>0.03860271829703469</v>
      </c>
      <c r="L153" s="33">
        <f t="shared" si="14"/>
        <v>0.07801117170300237</v>
      </c>
    </row>
    <row r="154" spans="1:12" ht="12.75">
      <c r="A154" s="37" t="s">
        <v>315</v>
      </c>
      <c r="B154" s="34" t="s">
        <v>316</v>
      </c>
      <c r="C154" s="30">
        <v>0</v>
      </c>
      <c r="D154" s="31">
        <v>0</v>
      </c>
      <c r="E154" s="30">
        <v>0</v>
      </c>
      <c r="F154" s="18">
        <f t="shared" si="12"/>
        <v>0</v>
      </c>
      <c r="G154" s="18">
        <f>(D154+F154)/2</f>
        <v>0</v>
      </c>
      <c r="H154" s="32">
        <v>2991</v>
      </c>
      <c r="I154" s="18">
        <f t="shared" si="13"/>
        <v>0.013160122479337157</v>
      </c>
      <c r="J154" s="27">
        <v>401</v>
      </c>
      <c r="K154" s="18">
        <f t="shared" si="11"/>
        <v>0.019861034176431754</v>
      </c>
      <c r="L154" s="33">
        <f>G154+I154+K154</f>
        <v>0.03302115665576891</v>
      </c>
    </row>
    <row r="155" spans="1:12" ht="12.75">
      <c r="A155" s="37" t="s">
        <v>78</v>
      </c>
      <c r="B155" s="34" t="s">
        <v>79</v>
      </c>
      <c r="C155" s="30">
        <v>2557516.6</v>
      </c>
      <c r="D155" s="31">
        <v>0.18108</v>
      </c>
      <c r="E155" s="30">
        <v>2564944.61</v>
      </c>
      <c r="F155" s="18">
        <f t="shared" si="12"/>
        <v>0.14190975477314802</v>
      </c>
      <c r="G155" s="18">
        <f t="shared" si="10"/>
        <v>0.161494877386574</v>
      </c>
      <c r="H155" s="32">
        <v>16537</v>
      </c>
      <c r="I155" s="18">
        <f t="shared" si="13"/>
        <v>0.07276126561043081</v>
      </c>
      <c r="J155" s="27">
        <v>1587.6</v>
      </c>
      <c r="K155" s="18">
        <f t="shared" si="11"/>
        <v>0.07863186498379814</v>
      </c>
      <c r="L155" s="33">
        <f t="shared" si="14"/>
        <v>0.31288800798080296</v>
      </c>
    </row>
    <row r="156" spans="1:12" ht="12.75">
      <c r="A156" s="37" t="s">
        <v>80</v>
      </c>
      <c r="B156" s="34" t="s">
        <v>81</v>
      </c>
      <c r="C156" s="30">
        <v>29445.53</v>
      </c>
      <c r="D156" s="31">
        <v>0.00208</v>
      </c>
      <c r="E156" s="30">
        <v>77607.39</v>
      </c>
      <c r="F156" s="18">
        <f t="shared" si="12"/>
        <v>0.00429375575618534</v>
      </c>
      <c r="G156" s="18">
        <f t="shared" si="10"/>
        <v>0.00318687787809267</v>
      </c>
      <c r="H156" s="32">
        <v>3973</v>
      </c>
      <c r="I156" s="18">
        <f t="shared" si="13"/>
        <v>0.01748083136422819</v>
      </c>
      <c r="J156" s="27">
        <v>1506.2</v>
      </c>
      <c r="K156" s="18">
        <f t="shared" si="11"/>
        <v>0.07460022363227309</v>
      </c>
      <c r="L156" s="33">
        <f t="shared" si="14"/>
        <v>0.09526793287459395</v>
      </c>
    </row>
    <row r="157" spans="1:12" ht="12.75">
      <c r="A157" s="37" t="s">
        <v>82</v>
      </c>
      <c r="B157" s="34" t="s">
        <v>83</v>
      </c>
      <c r="C157" s="30">
        <v>2457119.72</v>
      </c>
      <c r="D157" s="31">
        <v>0.17397</v>
      </c>
      <c r="E157" s="30">
        <v>2377167.28</v>
      </c>
      <c r="F157" s="18">
        <f t="shared" si="12"/>
        <v>0.1315206669353968</v>
      </c>
      <c r="G157" s="18">
        <f t="shared" si="10"/>
        <v>0.15274533346769842</v>
      </c>
      <c r="H157" s="32">
        <v>36126</v>
      </c>
      <c r="I157" s="18">
        <f t="shared" si="13"/>
        <v>0.15895104804029891</v>
      </c>
      <c r="J157" s="27">
        <v>1957</v>
      </c>
      <c r="K157" s="18">
        <f t="shared" si="11"/>
        <v>0.09692779023261083</v>
      </c>
      <c r="L157" s="33">
        <f t="shared" si="14"/>
        <v>0.40862417174060817</v>
      </c>
    </row>
    <row r="158" spans="1:12" ht="12.75">
      <c r="A158" s="37" t="s">
        <v>84</v>
      </c>
      <c r="B158" s="34" t="s">
        <v>85</v>
      </c>
      <c r="C158" s="30">
        <v>152.68</v>
      </c>
      <c r="D158" s="31">
        <v>1E-05</v>
      </c>
      <c r="E158" s="30">
        <v>7429.87</v>
      </c>
      <c r="F158" s="18">
        <f t="shared" si="12"/>
        <v>0.0004110697071530014</v>
      </c>
      <c r="G158" s="18">
        <f t="shared" si="10"/>
        <v>0.0002105348535765007</v>
      </c>
      <c r="H158" s="32">
        <v>2004</v>
      </c>
      <c r="I158" s="18">
        <f t="shared" si="13"/>
        <v>0.008817414058372337</v>
      </c>
      <c r="J158" s="27">
        <v>826.9</v>
      </c>
      <c r="K158" s="18">
        <f t="shared" si="11"/>
        <v>0.0409553345648165</v>
      </c>
      <c r="L158" s="33">
        <f t="shared" si="14"/>
        <v>0.04998328347676534</v>
      </c>
    </row>
    <row r="159" spans="1:12" ht="12.75">
      <c r="A159" s="37" t="s">
        <v>86</v>
      </c>
      <c r="B159" s="34" t="s">
        <v>87</v>
      </c>
      <c r="C159" s="30">
        <v>42417344.71</v>
      </c>
      <c r="D159" s="31">
        <v>3.00329</v>
      </c>
      <c r="E159" s="30">
        <v>45712560.29</v>
      </c>
      <c r="F159" s="18">
        <f t="shared" si="12"/>
        <v>2.5291221477124393</v>
      </c>
      <c r="G159" s="18">
        <f t="shared" si="10"/>
        <v>2.7662060738562193</v>
      </c>
      <c r="H159" s="32">
        <v>68932</v>
      </c>
      <c r="I159" s="18">
        <f t="shared" si="13"/>
        <v>0.3032944041276058</v>
      </c>
      <c r="J159" s="27">
        <v>819.5</v>
      </c>
      <c r="K159" s="18">
        <f t="shared" si="11"/>
        <v>0.04058882171467786</v>
      </c>
      <c r="L159" s="33">
        <f t="shared" si="14"/>
        <v>3.110089299698503</v>
      </c>
    </row>
    <row r="160" spans="1:12" ht="12.75">
      <c r="A160" s="37" t="s">
        <v>88</v>
      </c>
      <c r="B160" s="34" t="s">
        <v>89</v>
      </c>
      <c r="C160" s="30">
        <v>780196.39</v>
      </c>
      <c r="D160" s="31">
        <v>0.05524</v>
      </c>
      <c r="E160" s="30">
        <v>755902.83</v>
      </c>
      <c r="F160" s="18">
        <f t="shared" si="12"/>
        <v>0.04182156013015369</v>
      </c>
      <c r="G160" s="18">
        <f t="shared" si="10"/>
        <v>0.04853078006507684</v>
      </c>
      <c r="H160" s="32">
        <v>11300</v>
      </c>
      <c r="I160" s="18">
        <f t="shared" si="13"/>
        <v>0.0497189515267502</v>
      </c>
      <c r="J160" s="27">
        <v>4564.2</v>
      </c>
      <c r="K160" s="18">
        <f t="shared" si="11"/>
        <v>0.22605918251388982</v>
      </c>
      <c r="L160" s="33">
        <f t="shared" si="14"/>
        <v>0.32430891410571683</v>
      </c>
    </row>
    <row r="161" spans="1:12" ht="12.75">
      <c r="A161" s="37" t="s">
        <v>90</v>
      </c>
      <c r="B161" s="34" t="s">
        <v>91</v>
      </c>
      <c r="C161" s="30">
        <v>793057.9</v>
      </c>
      <c r="D161" s="31">
        <v>0.05615</v>
      </c>
      <c r="E161" s="30">
        <v>744987.22</v>
      </c>
      <c r="F161" s="18">
        <f t="shared" si="12"/>
        <v>0.041217636157581304</v>
      </c>
      <c r="G161" s="18">
        <f t="shared" si="10"/>
        <v>0.04868381807879065</v>
      </c>
      <c r="H161" s="32">
        <v>16152</v>
      </c>
      <c r="I161" s="18">
        <f t="shared" si="13"/>
        <v>0.0710673013327495</v>
      </c>
      <c r="J161" s="27">
        <v>1988.4</v>
      </c>
      <c r="K161" s="18">
        <f t="shared" si="11"/>
        <v>0.09848299340752345</v>
      </c>
      <c r="L161" s="33">
        <f t="shared" si="14"/>
        <v>0.2182341128190636</v>
      </c>
    </row>
    <row r="162" spans="1:12" ht="12.75">
      <c r="A162" s="37" t="s">
        <v>92</v>
      </c>
      <c r="B162" s="34" t="s">
        <v>93</v>
      </c>
      <c r="C162" s="30">
        <v>5730730.06</v>
      </c>
      <c r="D162" s="31">
        <v>0.40576</v>
      </c>
      <c r="E162" s="30">
        <v>5796790.07</v>
      </c>
      <c r="F162" s="18">
        <f t="shared" si="12"/>
        <v>0.3207168895959588</v>
      </c>
      <c r="G162" s="18">
        <f t="shared" si="10"/>
        <v>0.3632384447979794</v>
      </c>
      <c r="H162" s="32">
        <v>24759</v>
      </c>
      <c r="I162" s="18">
        <f t="shared" si="13"/>
        <v>0.10893730273016003</v>
      </c>
      <c r="J162" s="27">
        <v>2134.8</v>
      </c>
      <c r="K162" s="18">
        <f t="shared" si="11"/>
        <v>0.10573400438864468</v>
      </c>
      <c r="L162" s="33">
        <f t="shared" si="14"/>
        <v>0.5779097519167841</v>
      </c>
    </row>
    <row r="163" spans="1:12" ht="12.75">
      <c r="A163" s="37" t="s">
        <v>94</v>
      </c>
      <c r="B163" s="34" t="s">
        <v>95</v>
      </c>
      <c r="C163" s="30">
        <v>14625769.71</v>
      </c>
      <c r="D163" s="31">
        <v>1.03555</v>
      </c>
      <c r="E163" s="30">
        <v>17691411.76</v>
      </c>
      <c r="F163" s="18">
        <f t="shared" si="12"/>
        <v>0.9788062848079935</v>
      </c>
      <c r="G163" s="18">
        <f t="shared" si="10"/>
        <v>1.0071781424039967</v>
      </c>
      <c r="H163" s="32">
        <v>60151</v>
      </c>
      <c r="I163" s="18">
        <f t="shared" si="13"/>
        <v>0.26465881887482756</v>
      </c>
      <c r="J163" s="27">
        <v>1308</v>
      </c>
      <c r="K163" s="18">
        <f t="shared" si="11"/>
        <v>0.06478362270018138</v>
      </c>
      <c r="L163" s="33">
        <f t="shared" si="14"/>
        <v>1.3366205839790057</v>
      </c>
    </row>
    <row r="164" spans="1:12" ht="12.75">
      <c r="A164" s="37" t="s">
        <v>96</v>
      </c>
      <c r="B164" s="34" t="s">
        <v>97</v>
      </c>
      <c r="C164" s="30">
        <v>485593.99</v>
      </c>
      <c r="D164" s="31">
        <v>0.03438</v>
      </c>
      <c r="E164" s="30">
        <v>616985.12</v>
      </c>
      <c r="F164" s="18">
        <f t="shared" si="12"/>
        <v>0.034135710664676425</v>
      </c>
      <c r="G164" s="18">
        <f t="shared" si="10"/>
        <v>0.034257855332338216</v>
      </c>
      <c r="H164" s="32">
        <v>10552</v>
      </c>
      <c r="I164" s="18">
        <f t="shared" si="13"/>
        <v>0.046427820930112225</v>
      </c>
      <c r="J164" s="27">
        <v>243.4</v>
      </c>
      <c r="K164" s="18">
        <f t="shared" si="11"/>
        <v>0.012055301043749349</v>
      </c>
      <c r="L164" s="33">
        <f t="shared" si="14"/>
        <v>0.09274097730619979</v>
      </c>
    </row>
    <row r="165" spans="1:12" ht="12.75">
      <c r="A165" s="37" t="s">
        <v>98</v>
      </c>
      <c r="B165" s="34" t="s">
        <v>397</v>
      </c>
      <c r="C165" s="30">
        <v>29951.04</v>
      </c>
      <c r="D165" s="31">
        <v>0.00212</v>
      </c>
      <c r="E165" s="30">
        <v>32859.33</v>
      </c>
      <c r="F165" s="18">
        <f t="shared" si="12"/>
        <v>0.0018179961641783548</v>
      </c>
      <c r="G165" s="18">
        <f t="shared" si="10"/>
        <v>0.0019689980820891775</v>
      </c>
      <c r="H165" s="32">
        <v>2420</v>
      </c>
      <c r="I165" s="18">
        <f t="shared" si="13"/>
        <v>0.010647775459711106</v>
      </c>
      <c r="J165" s="27">
        <v>1160.4</v>
      </c>
      <c r="K165" s="18">
        <f t="shared" si="11"/>
        <v>0.057473177202821475</v>
      </c>
      <c r="L165" s="33">
        <f t="shared" si="14"/>
        <v>0.07008995074462177</v>
      </c>
    </row>
    <row r="166" spans="1:12" ht="12.75">
      <c r="A166" s="37" t="s">
        <v>99</v>
      </c>
      <c r="B166" s="34" t="s">
        <v>398</v>
      </c>
      <c r="C166" s="30">
        <v>151285.15</v>
      </c>
      <c r="D166" s="31">
        <v>0.01071</v>
      </c>
      <c r="E166" s="30">
        <v>171057.67</v>
      </c>
      <c r="F166" s="18">
        <f t="shared" si="12"/>
        <v>0.009464045308084094</v>
      </c>
      <c r="G166" s="18">
        <f t="shared" si="10"/>
        <v>0.010087022654042047</v>
      </c>
      <c r="H166" s="32">
        <v>3113</v>
      </c>
      <c r="I166" s="18">
        <f t="shared" si="13"/>
        <v>0.013696911159537467</v>
      </c>
      <c r="J166" s="27">
        <v>185</v>
      </c>
      <c r="K166" s="18">
        <f t="shared" si="11"/>
        <v>0.009162821253466022</v>
      </c>
      <c r="L166" s="33">
        <f t="shared" si="14"/>
        <v>0.03294675506704554</v>
      </c>
    </row>
    <row r="167" spans="1:12" ht="12.75">
      <c r="A167" s="37" t="s">
        <v>100</v>
      </c>
      <c r="B167" s="34" t="s">
        <v>101</v>
      </c>
      <c r="C167" s="30">
        <v>1583363.37</v>
      </c>
      <c r="D167" s="31">
        <v>0.11211</v>
      </c>
      <c r="E167" s="30">
        <v>1808376.78</v>
      </c>
      <c r="F167" s="18">
        <f t="shared" si="12"/>
        <v>0.10005140243057922</v>
      </c>
      <c r="G167" s="18">
        <f t="shared" si="10"/>
        <v>0.10608070121528962</v>
      </c>
      <c r="H167" s="32">
        <v>8288</v>
      </c>
      <c r="I167" s="18">
        <f t="shared" si="13"/>
        <v>0.03646643099590316</v>
      </c>
      <c r="J167" s="27">
        <v>1438.4</v>
      </c>
      <c r="K167" s="18">
        <f t="shared" si="11"/>
        <v>0.07124217346478662</v>
      </c>
      <c r="L167" s="33">
        <f t="shared" si="14"/>
        <v>0.2137893056759794</v>
      </c>
    </row>
    <row r="168" spans="1:12" ht="12.75">
      <c r="A168" s="37" t="s">
        <v>102</v>
      </c>
      <c r="B168" s="34" t="s">
        <v>399</v>
      </c>
      <c r="C168" s="30">
        <v>313484.89</v>
      </c>
      <c r="D168" s="31">
        <v>0.0222</v>
      </c>
      <c r="E168" s="30">
        <v>434505.17</v>
      </c>
      <c r="F168" s="18">
        <f t="shared" si="12"/>
        <v>0.024039709037757737</v>
      </c>
      <c r="G168" s="18">
        <f t="shared" si="10"/>
        <v>0.02311985451887887</v>
      </c>
      <c r="H168" s="32">
        <v>7771</v>
      </c>
      <c r="I168" s="18">
        <f t="shared" si="13"/>
        <v>0.03419167896587397</v>
      </c>
      <c r="J168" s="27">
        <v>2437.4</v>
      </c>
      <c r="K168" s="18">
        <f t="shared" si="11"/>
        <v>0.12072140823350314</v>
      </c>
      <c r="L168" s="33">
        <f t="shared" si="14"/>
        <v>0.17803294171825595</v>
      </c>
    </row>
    <row r="169" spans="1:12" ht="12.75">
      <c r="A169" s="37" t="s">
        <v>103</v>
      </c>
      <c r="B169" s="34" t="s">
        <v>400</v>
      </c>
      <c r="C169" s="30">
        <v>1387717.9</v>
      </c>
      <c r="D169" s="31">
        <v>0.09826</v>
      </c>
      <c r="E169" s="30">
        <v>1429716.33</v>
      </c>
      <c r="F169" s="18">
        <f t="shared" si="12"/>
        <v>0.07910139384470574</v>
      </c>
      <c r="G169" s="18">
        <f t="shared" si="10"/>
        <v>0.08868069692235286</v>
      </c>
      <c r="H169" s="32">
        <v>17473</v>
      </c>
      <c r="I169" s="18">
        <f t="shared" si="13"/>
        <v>0.07687957876344303</v>
      </c>
      <c r="J169" s="27">
        <v>1271.9</v>
      </c>
      <c r="K169" s="18">
        <f t="shared" si="11"/>
        <v>0.06299563433666722</v>
      </c>
      <c r="L169" s="33">
        <f t="shared" si="14"/>
        <v>0.22855591002246312</v>
      </c>
    </row>
    <row r="170" spans="1:12" ht="12.75">
      <c r="A170" s="37" t="s">
        <v>104</v>
      </c>
      <c r="B170" s="34" t="s">
        <v>105</v>
      </c>
      <c r="C170" s="30">
        <v>64730.73</v>
      </c>
      <c r="D170" s="31">
        <v>0.00458</v>
      </c>
      <c r="E170" s="30">
        <v>75418.64</v>
      </c>
      <c r="F170" s="18">
        <f t="shared" si="12"/>
        <v>0.004172659583367897</v>
      </c>
      <c r="G170" s="18">
        <f t="shared" si="10"/>
        <v>0.004376329791683948</v>
      </c>
      <c r="H170" s="32">
        <v>4319</v>
      </c>
      <c r="I170" s="18">
        <f t="shared" si="13"/>
        <v>0.019003199260533996</v>
      </c>
      <c r="J170" s="27">
        <v>2254.9</v>
      </c>
      <c r="K170" s="18">
        <f t="shared" si="11"/>
        <v>0.11168240888886774</v>
      </c>
      <c r="L170" s="33">
        <f t="shared" si="14"/>
        <v>0.13506193794108567</v>
      </c>
    </row>
    <row r="171" spans="1:12" ht="12.75">
      <c r="A171" s="37" t="s">
        <v>106</v>
      </c>
      <c r="B171" s="34" t="s">
        <v>401</v>
      </c>
      <c r="C171" s="30">
        <v>24486.04</v>
      </c>
      <c r="D171" s="31">
        <v>0.00173</v>
      </c>
      <c r="E171" s="30">
        <v>30457.11</v>
      </c>
      <c r="F171" s="18">
        <f t="shared" si="12"/>
        <v>0.001685089414542482</v>
      </c>
      <c r="G171" s="18">
        <f t="shared" si="10"/>
        <v>0.001707544707271241</v>
      </c>
      <c r="H171" s="32">
        <v>3880</v>
      </c>
      <c r="I171" s="18">
        <f t="shared" si="13"/>
        <v>0.01707163999325582</v>
      </c>
      <c r="J171" s="27">
        <v>1082.6</v>
      </c>
      <c r="K171" s="18">
        <f t="shared" si="11"/>
        <v>0.053619839400012505</v>
      </c>
      <c r="L171" s="33">
        <f t="shared" si="14"/>
        <v>0.07239902410053957</v>
      </c>
    </row>
    <row r="172" spans="1:12" ht="12.75">
      <c r="A172" s="37" t="s">
        <v>107</v>
      </c>
      <c r="B172" s="34" t="s">
        <v>108</v>
      </c>
      <c r="C172" s="30">
        <v>303569.01</v>
      </c>
      <c r="D172" s="31">
        <v>0.02149</v>
      </c>
      <c r="E172" s="30">
        <v>556895.95</v>
      </c>
      <c r="F172" s="18">
        <f t="shared" si="12"/>
        <v>0.030811179075972056</v>
      </c>
      <c r="G172" s="18">
        <f t="shared" si="10"/>
        <v>0.026150589537986026</v>
      </c>
      <c r="H172" s="32">
        <v>5721</v>
      </c>
      <c r="I172" s="18">
        <f t="shared" si="13"/>
        <v>0.025171869175622825</v>
      </c>
      <c r="J172" s="27">
        <v>3934.7</v>
      </c>
      <c r="K172" s="18">
        <f t="shared" si="11"/>
        <v>0.19488082587033922</v>
      </c>
      <c r="L172" s="33">
        <f t="shared" si="14"/>
        <v>0.24620328458394808</v>
      </c>
    </row>
    <row r="173" spans="1:12" ht="12.75">
      <c r="A173" s="37" t="s">
        <v>109</v>
      </c>
      <c r="B173" s="34" t="s">
        <v>402</v>
      </c>
      <c r="C173" s="30">
        <v>410676.88</v>
      </c>
      <c r="D173" s="31">
        <v>0.02908</v>
      </c>
      <c r="E173" s="30">
        <v>500086.98</v>
      </c>
      <c r="F173" s="18">
        <f t="shared" si="12"/>
        <v>0.027668129916085863</v>
      </c>
      <c r="G173" s="18">
        <f t="shared" si="10"/>
        <v>0.028374064958042934</v>
      </c>
      <c r="H173" s="32">
        <v>6129</v>
      </c>
      <c r="I173" s="18">
        <f t="shared" si="13"/>
        <v>0.02696703131924354</v>
      </c>
      <c r="J173" s="27">
        <v>595.3</v>
      </c>
      <c r="K173" s="18">
        <f t="shared" si="11"/>
        <v>0.029484472930747685</v>
      </c>
      <c r="L173" s="33">
        <f t="shared" si="14"/>
        <v>0.08482556920803416</v>
      </c>
    </row>
    <row r="174" spans="1:12" ht="12.75">
      <c r="A174" s="37" t="s">
        <v>112</v>
      </c>
      <c r="B174" s="34" t="s">
        <v>449</v>
      </c>
      <c r="C174" s="30">
        <v>530395.28</v>
      </c>
      <c r="D174" s="31">
        <v>0.03755</v>
      </c>
      <c r="E174" s="30">
        <v>876995.57</v>
      </c>
      <c r="F174" s="18">
        <f t="shared" si="12"/>
        <v>0.04852121398279909</v>
      </c>
      <c r="G174" s="18">
        <f t="shared" si="10"/>
        <v>0.04303560699139955</v>
      </c>
      <c r="H174" s="32">
        <v>5777</v>
      </c>
      <c r="I174" s="18">
        <f t="shared" si="13"/>
        <v>0.0254182639796492</v>
      </c>
      <c r="J174" s="27">
        <v>615.3</v>
      </c>
      <c r="K174" s="18">
        <f t="shared" si="11"/>
        <v>0.03047504820139266</v>
      </c>
      <c r="L174" s="33">
        <f t="shared" si="14"/>
        <v>0.0989289191724414</v>
      </c>
    </row>
    <row r="175" spans="1:12" ht="12.75">
      <c r="A175" s="37" t="s">
        <v>113</v>
      </c>
      <c r="B175" s="34" t="s">
        <v>114</v>
      </c>
      <c r="C175" s="30">
        <v>76564.48</v>
      </c>
      <c r="D175" s="31">
        <v>0.00542</v>
      </c>
      <c r="E175" s="30">
        <v>95352.83</v>
      </c>
      <c r="F175" s="18">
        <f t="shared" si="12"/>
        <v>0.0052755512417188895</v>
      </c>
      <c r="G175" s="18">
        <f t="shared" si="10"/>
        <v>0.0053477756208594445</v>
      </c>
      <c r="H175" s="32">
        <v>3333</v>
      </c>
      <c r="I175" s="18">
        <f t="shared" si="13"/>
        <v>0.014664890746783931</v>
      </c>
      <c r="J175" s="27">
        <v>1020.5</v>
      </c>
      <c r="K175" s="18">
        <f t="shared" si="11"/>
        <v>0.050544103184659864</v>
      </c>
      <c r="L175" s="33">
        <f t="shared" si="14"/>
        <v>0.07055676955230324</v>
      </c>
    </row>
    <row r="176" spans="1:12" ht="12.75">
      <c r="A176" s="37" t="s">
        <v>115</v>
      </c>
      <c r="B176" s="34" t="s">
        <v>116</v>
      </c>
      <c r="C176" s="30">
        <v>310416.74</v>
      </c>
      <c r="D176" s="31">
        <v>0.02198</v>
      </c>
      <c r="E176" s="30">
        <v>508582.11</v>
      </c>
      <c r="F176" s="18">
        <f t="shared" si="12"/>
        <v>0.028138136874663426</v>
      </c>
      <c r="G176" s="18">
        <f t="shared" si="10"/>
        <v>0.025059068437331713</v>
      </c>
      <c r="H176" s="32">
        <v>6033</v>
      </c>
      <c r="I176" s="18">
        <f t="shared" si="13"/>
        <v>0.026544640226626903</v>
      </c>
      <c r="J176" s="27">
        <v>5391.2</v>
      </c>
      <c r="K176" s="18">
        <f t="shared" si="11"/>
        <v>0.26701946995505954</v>
      </c>
      <c r="L176" s="33">
        <f t="shared" si="14"/>
        <v>0.3186231786190182</v>
      </c>
    </row>
    <row r="177" spans="1:12" ht="12.75">
      <c r="A177" s="37" t="s">
        <v>117</v>
      </c>
      <c r="B177" s="34" t="s">
        <v>118</v>
      </c>
      <c r="C177" s="30">
        <v>177421.76</v>
      </c>
      <c r="D177" s="31">
        <v>0.01256</v>
      </c>
      <c r="E177" s="30">
        <v>236462.38</v>
      </c>
      <c r="F177" s="18">
        <f t="shared" si="12"/>
        <v>0.013082667839316399</v>
      </c>
      <c r="G177" s="18">
        <f t="shared" si="10"/>
        <v>0.0128213339196582</v>
      </c>
      <c r="H177" s="32">
        <v>4774</v>
      </c>
      <c r="I177" s="18">
        <f t="shared" si="13"/>
        <v>0.021005157043248273</v>
      </c>
      <c r="J177" s="27">
        <v>1110.6</v>
      </c>
      <c r="K177" s="18">
        <f t="shared" si="11"/>
        <v>0.055006644778915474</v>
      </c>
      <c r="L177" s="33">
        <f t="shared" si="14"/>
        <v>0.08883313574182194</v>
      </c>
    </row>
    <row r="178" spans="1:12" ht="12.75">
      <c r="A178" s="37" t="s">
        <v>119</v>
      </c>
      <c r="B178" s="34" t="s">
        <v>403</v>
      </c>
      <c r="C178" s="30">
        <v>299917.22</v>
      </c>
      <c r="D178" s="31">
        <v>0.02124</v>
      </c>
      <c r="E178" s="30">
        <v>358100.25</v>
      </c>
      <c r="F178" s="18">
        <f t="shared" si="12"/>
        <v>0.019812481900614222</v>
      </c>
      <c r="G178" s="18">
        <f t="shared" si="10"/>
        <v>0.020526240950307112</v>
      </c>
      <c r="H178" s="32">
        <v>5224</v>
      </c>
      <c r="I178" s="18">
        <f t="shared" si="13"/>
        <v>0.022985115289888766</v>
      </c>
      <c r="J178" s="27">
        <v>352.8</v>
      </c>
      <c r="K178" s="18">
        <f t="shared" si="11"/>
        <v>0.017473747774177366</v>
      </c>
      <c r="L178" s="33">
        <f t="shared" si="14"/>
        <v>0.060985104014373244</v>
      </c>
    </row>
    <row r="179" spans="1:12" ht="12.75">
      <c r="A179" s="37" t="s">
        <v>120</v>
      </c>
      <c r="B179" s="34" t="s">
        <v>404</v>
      </c>
      <c r="C179" s="30">
        <v>78518.06</v>
      </c>
      <c r="D179" s="31">
        <v>0.00556</v>
      </c>
      <c r="E179" s="30">
        <v>73558.47</v>
      </c>
      <c r="F179" s="18">
        <f t="shared" si="12"/>
        <v>0.004069742636347989</v>
      </c>
      <c r="G179" s="18">
        <f t="shared" si="10"/>
        <v>0.004814871318173994</v>
      </c>
      <c r="H179" s="32">
        <v>4594</v>
      </c>
      <c r="I179" s="18">
        <f t="shared" si="13"/>
        <v>0.020213173744592073</v>
      </c>
      <c r="J179" s="27">
        <v>155.7</v>
      </c>
      <c r="K179" s="18">
        <f t="shared" si="11"/>
        <v>0.007711628481971132</v>
      </c>
      <c r="L179" s="33">
        <f t="shared" si="14"/>
        <v>0.032739673544737204</v>
      </c>
    </row>
    <row r="180" spans="1:12" ht="12.75">
      <c r="A180" s="37" t="s">
        <v>121</v>
      </c>
      <c r="B180" s="34" t="s">
        <v>405</v>
      </c>
      <c r="C180" s="30">
        <v>680764.62</v>
      </c>
      <c r="D180" s="31">
        <v>0.0482</v>
      </c>
      <c r="E180" s="30">
        <v>1026592.93</v>
      </c>
      <c r="F180" s="18">
        <f t="shared" si="12"/>
        <v>0.05679793254800443</v>
      </c>
      <c r="G180" s="18">
        <f t="shared" si="10"/>
        <v>0.05249896627400222</v>
      </c>
      <c r="H180" s="32">
        <v>5158</v>
      </c>
      <c r="I180" s="18">
        <f t="shared" si="13"/>
        <v>0.022694721413714827</v>
      </c>
      <c r="J180" s="27">
        <v>406.9</v>
      </c>
      <c r="K180" s="18">
        <f t="shared" si="11"/>
        <v>0.020153253881272024</v>
      </c>
      <c r="L180" s="33">
        <f t="shared" si="14"/>
        <v>0.09534694156898907</v>
      </c>
    </row>
    <row r="181" spans="1:12" ht="12.75">
      <c r="A181" s="37" t="s">
        <v>110</v>
      </c>
      <c r="B181" s="34" t="s">
        <v>406</v>
      </c>
      <c r="C181" s="30">
        <v>48522.17</v>
      </c>
      <c r="D181" s="31">
        <v>0.00344</v>
      </c>
      <c r="E181" s="30">
        <v>52222.85</v>
      </c>
      <c r="F181" s="18">
        <f t="shared" si="12"/>
        <v>0.0028893145716136514</v>
      </c>
      <c r="G181" s="18">
        <f t="shared" si="10"/>
        <v>0.0031646572858068257</v>
      </c>
      <c r="H181" s="32">
        <v>1876</v>
      </c>
      <c r="I181" s="18">
        <f t="shared" si="13"/>
        <v>0.008254225934883485</v>
      </c>
      <c r="J181" s="27">
        <v>32.5</v>
      </c>
      <c r="K181" s="18">
        <f t="shared" si="11"/>
        <v>0.0016096848147980848</v>
      </c>
      <c r="L181" s="33">
        <f t="shared" si="14"/>
        <v>0.013028568035488396</v>
      </c>
    </row>
    <row r="182" spans="1:12" ht="12.75">
      <c r="A182" s="37" t="s">
        <v>122</v>
      </c>
      <c r="B182" s="34" t="s">
        <v>407</v>
      </c>
      <c r="C182" s="30">
        <v>182456.25</v>
      </c>
      <c r="D182" s="31">
        <v>0.01292</v>
      </c>
      <c r="E182" s="30">
        <v>184586.65</v>
      </c>
      <c r="F182" s="18">
        <f t="shared" si="12"/>
        <v>0.01021255824931709</v>
      </c>
      <c r="G182" s="18">
        <f t="shared" si="10"/>
        <v>0.011566279124658544</v>
      </c>
      <c r="H182" s="32">
        <v>3442</v>
      </c>
      <c r="I182" s="18">
        <f t="shared" si="13"/>
        <v>0.015144480633192407</v>
      </c>
      <c r="J182" s="27">
        <v>875.9</v>
      </c>
      <c r="K182" s="18">
        <f t="shared" si="11"/>
        <v>0.043382243977896695</v>
      </c>
      <c r="L182" s="33">
        <f t="shared" si="14"/>
        <v>0.07009300373574764</v>
      </c>
    </row>
    <row r="183" spans="1:12" ht="12.75">
      <c r="A183" s="37" t="s">
        <v>123</v>
      </c>
      <c r="B183" s="34" t="s">
        <v>408</v>
      </c>
      <c r="C183" s="30">
        <v>82328.89</v>
      </c>
      <c r="D183" s="31">
        <v>0.00583</v>
      </c>
      <c r="E183" s="30">
        <v>90346.34</v>
      </c>
      <c r="F183" s="18">
        <f t="shared" si="12"/>
        <v>0.00499855899580282</v>
      </c>
      <c r="G183" s="18">
        <f t="shared" si="10"/>
        <v>0.00541427949790141</v>
      </c>
      <c r="H183" s="32">
        <v>4193</v>
      </c>
      <c r="I183" s="18">
        <f t="shared" si="13"/>
        <v>0.018448810951474656</v>
      </c>
      <c r="J183" s="27">
        <v>556.7</v>
      </c>
      <c r="K183" s="18">
        <f t="shared" si="11"/>
        <v>0.027572662658402892</v>
      </c>
      <c r="L183" s="33">
        <f t="shared" si="14"/>
        <v>0.05143575310777896</v>
      </c>
    </row>
    <row r="184" spans="1:12" ht="12.75">
      <c r="A184" s="37">
        <v>11622</v>
      </c>
      <c r="B184" s="34" t="s">
        <v>450</v>
      </c>
      <c r="C184" s="30">
        <v>11863.49</v>
      </c>
      <c r="D184" s="31">
        <v>0.00084</v>
      </c>
      <c r="E184" s="30">
        <v>2990</v>
      </c>
      <c r="F184" s="18">
        <f t="shared" si="12"/>
        <v>0.0001654266392800243</v>
      </c>
      <c r="G184" s="18">
        <f t="shared" si="10"/>
        <v>0.0005027133196400122</v>
      </c>
      <c r="H184" s="32">
        <v>3802</v>
      </c>
      <c r="I184" s="18">
        <f t="shared" si="13"/>
        <v>0.016728447230504803</v>
      </c>
      <c r="J184" s="27">
        <v>911.2</v>
      </c>
      <c r="K184" s="18">
        <f t="shared" si="11"/>
        <v>0.045130609330585075</v>
      </c>
      <c r="L184" s="33">
        <f t="shared" si="14"/>
        <v>0.06236176988072989</v>
      </c>
    </row>
    <row r="185" spans="1:12" ht="12.75">
      <c r="A185" s="37">
        <v>11916</v>
      </c>
      <c r="B185" s="34" t="s">
        <v>409</v>
      </c>
      <c r="C185" s="30">
        <v>176394.67</v>
      </c>
      <c r="D185" s="31">
        <v>0.01249</v>
      </c>
      <c r="E185" s="30">
        <v>247057.05</v>
      </c>
      <c r="F185" s="18">
        <f t="shared" si="12"/>
        <v>0.013668835281584257</v>
      </c>
      <c r="G185" s="18">
        <f t="shared" si="10"/>
        <v>0.013079417640792127</v>
      </c>
      <c r="H185" s="32">
        <v>3401</v>
      </c>
      <c r="I185" s="18">
        <f t="shared" si="13"/>
        <v>0.014964084437387384</v>
      </c>
      <c r="J185" s="27">
        <v>648.6</v>
      </c>
      <c r="K185" s="18">
        <f t="shared" si="11"/>
        <v>0.03212435602701655</v>
      </c>
      <c r="L185" s="33">
        <f t="shared" si="14"/>
        <v>0.06016785810519606</v>
      </c>
    </row>
    <row r="186" spans="1:12" ht="12.75">
      <c r="A186" s="37" t="s">
        <v>124</v>
      </c>
      <c r="B186" s="34" t="s">
        <v>410</v>
      </c>
      <c r="C186" s="30">
        <v>199047.41</v>
      </c>
      <c r="D186" s="31">
        <v>0.01409</v>
      </c>
      <c r="E186" s="30">
        <v>270158.55</v>
      </c>
      <c r="F186" s="18">
        <f t="shared" si="12"/>
        <v>0.014946963544904485</v>
      </c>
      <c r="G186" s="18">
        <f t="shared" si="10"/>
        <v>0.014518481772452243</v>
      </c>
      <c r="H186" s="32">
        <v>6351</v>
      </c>
      <c r="I186" s="18">
        <f t="shared" si="13"/>
        <v>0.027943810720919518</v>
      </c>
      <c r="J186" s="27">
        <v>1428.1</v>
      </c>
      <c r="K186" s="18">
        <f t="shared" si="11"/>
        <v>0.07073202720040446</v>
      </c>
      <c r="L186" s="33">
        <f t="shared" si="14"/>
        <v>0.11319431969377622</v>
      </c>
    </row>
    <row r="187" spans="1:12" ht="12.75">
      <c r="A187" s="37" t="s">
        <v>125</v>
      </c>
      <c r="B187" s="34" t="s">
        <v>411</v>
      </c>
      <c r="C187" s="30">
        <v>15568.09</v>
      </c>
      <c r="D187" s="31">
        <v>0.0011</v>
      </c>
      <c r="E187" s="30">
        <v>20288.91</v>
      </c>
      <c r="F187" s="18">
        <f t="shared" si="12"/>
        <v>0.0011225171223929358</v>
      </c>
      <c r="G187" s="18">
        <f t="shared" si="10"/>
        <v>0.001111258561196468</v>
      </c>
      <c r="H187" s="32">
        <v>2323</v>
      </c>
      <c r="I187" s="18">
        <f t="shared" si="13"/>
        <v>0.01022098445987971</v>
      </c>
      <c r="J187" s="27">
        <v>1237.9</v>
      </c>
      <c r="K187" s="18">
        <f t="shared" si="11"/>
        <v>0.06131165637657075</v>
      </c>
      <c r="L187" s="33">
        <f t="shared" si="14"/>
        <v>0.07264389939764693</v>
      </c>
    </row>
    <row r="188" spans="1:12" ht="12.75">
      <c r="A188" s="37" t="s">
        <v>126</v>
      </c>
      <c r="B188" s="34" t="s">
        <v>412</v>
      </c>
      <c r="C188" s="30">
        <v>277835.17</v>
      </c>
      <c r="D188" s="31">
        <v>0.01967</v>
      </c>
      <c r="E188" s="30">
        <v>304005.54</v>
      </c>
      <c r="F188" s="18">
        <f t="shared" si="12"/>
        <v>0.01681960361361505</v>
      </c>
      <c r="G188" s="18">
        <f t="shared" si="10"/>
        <v>0.018244801806807525</v>
      </c>
      <c r="H188" s="32">
        <v>4248</v>
      </c>
      <c r="I188" s="18">
        <f t="shared" si="13"/>
        <v>0.018690805848286272</v>
      </c>
      <c r="J188" s="27">
        <v>136</v>
      </c>
      <c r="K188" s="18">
        <f t="shared" si="11"/>
        <v>0.006735911840385832</v>
      </c>
      <c r="L188" s="33">
        <f t="shared" si="14"/>
        <v>0.04367151949547963</v>
      </c>
    </row>
    <row r="189" spans="1:12" ht="12.75">
      <c r="A189" s="37" t="s">
        <v>127</v>
      </c>
      <c r="B189" s="34" t="s">
        <v>413</v>
      </c>
      <c r="C189" s="30">
        <v>85464.35</v>
      </c>
      <c r="D189" s="31">
        <v>0.00605</v>
      </c>
      <c r="E189" s="30">
        <v>293838.68</v>
      </c>
      <c r="F189" s="18">
        <f t="shared" si="12"/>
        <v>0.016257105459156686</v>
      </c>
      <c r="G189" s="18">
        <f t="shared" si="10"/>
        <v>0.011153552729578343</v>
      </c>
      <c r="H189" s="32">
        <v>4239</v>
      </c>
      <c r="I189" s="18">
        <f t="shared" si="13"/>
        <v>0.01865120668335346</v>
      </c>
      <c r="J189" s="27">
        <v>581.7</v>
      </c>
      <c r="K189" s="18">
        <f t="shared" si="11"/>
        <v>0.02881088174670911</v>
      </c>
      <c r="L189" s="33">
        <f t="shared" si="14"/>
        <v>0.058615641159640915</v>
      </c>
    </row>
    <row r="190" spans="1:12" ht="12.75">
      <c r="A190" s="37" t="s">
        <v>128</v>
      </c>
      <c r="B190" s="34" t="s">
        <v>414</v>
      </c>
      <c r="C190" s="30">
        <v>75063.1</v>
      </c>
      <c r="D190" s="31">
        <v>0.00531</v>
      </c>
      <c r="E190" s="30">
        <v>90899.75</v>
      </c>
      <c r="F190" s="18">
        <f t="shared" si="12"/>
        <v>0.005029177308994779</v>
      </c>
      <c r="G190" s="18">
        <f t="shared" si="10"/>
        <v>0.00516958865449739</v>
      </c>
      <c r="H190" s="32">
        <v>4888</v>
      </c>
      <c r="I190" s="18">
        <f t="shared" si="13"/>
        <v>0.02150674646573053</v>
      </c>
      <c r="J190" s="27">
        <v>1090.7</v>
      </c>
      <c r="K190" s="18">
        <f t="shared" si="11"/>
        <v>0.05402102238462373</v>
      </c>
      <c r="L190" s="33">
        <f t="shared" si="14"/>
        <v>0.08069735750485166</v>
      </c>
    </row>
    <row r="191" spans="1:12" ht="12.75">
      <c r="A191" s="37" t="s">
        <v>129</v>
      </c>
      <c r="B191" s="34" t="s">
        <v>415</v>
      </c>
      <c r="C191" s="30">
        <v>219444.28</v>
      </c>
      <c r="D191" s="31">
        <v>0.01554</v>
      </c>
      <c r="E191" s="30">
        <v>230883.87</v>
      </c>
      <c r="F191" s="18">
        <f t="shared" si="12"/>
        <v>0.012774027651527098</v>
      </c>
      <c r="G191" s="18">
        <f t="shared" si="10"/>
        <v>0.014157013825763549</v>
      </c>
      <c r="H191" s="32">
        <v>6683</v>
      </c>
      <c r="I191" s="18">
        <f t="shared" si="13"/>
        <v>0.029404579916218726</v>
      </c>
      <c r="J191" s="27">
        <v>959.1</v>
      </c>
      <c r="K191" s="18">
        <f t="shared" si="11"/>
        <v>0.04750303710377979</v>
      </c>
      <c r="L191" s="33">
        <f t="shared" si="14"/>
        <v>0.09106463084576207</v>
      </c>
    </row>
    <row r="192" spans="1:12" ht="12.75">
      <c r="A192" s="37" t="s">
        <v>130</v>
      </c>
      <c r="B192" s="34" t="s">
        <v>416</v>
      </c>
      <c r="C192" s="30">
        <v>27786.41</v>
      </c>
      <c r="D192" s="31">
        <v>0.00197</v>
      </c>
      <c r="E192" s="30">
        <v>36518.4</v>
      </c>
      <c r="F192" s="18">
        <f t="shared" si="12"/>
        <v>0.0020204401952788093</v>
      </c>
      <c r="G192" s="18">
        <f t="shared" si="10"/>
        <v>0.0019952200976394046</v>
      </c>
      <c r="H192" s="32">
        <v>4362</v>
      </c>
      <c r="I192" s="18">
        <f t="shared" si="13"/>
        <v>0.01919239527076853</v>
      </c>
      <c r="J192" s="27">
        <v>387</v>
      </c>
      <c r="K192" s="18">
        <f t="shared" si="11"/>
        <v>0.019167631486980273</v>
      </c>
      <c r="L192" s="33">
        <f t="shared" si="14"/>
        <v>0.04035524685538821</v>
      </c>
    </row>
    <row r="193" spans="1:12" ht="12.75">
      <c r="A193" s="37" t="s">
        <v>131</v>
      </c>
      <c r="B193" s="34" t="s">
        <v>417</v>
      </c>
      <c r="C193" s="30">
        <v>40790.12</v>
      </c>
      <c r="D193" s="31">
        <v>0.00289</v>
      </c>
      <c r="E193" s="30">
        <v>90118.8</v>
      </c>
      <c r="F193" s="18">
        <f t="shared" si="12"/>
        <v>0.0049859699732269745</v>
      </c>
      <c r="G193" s="18">
        <f t="shared" si="10"/>
        <v>0.003937984986613487</v>
      </c>
      <c r="H193" s="32">
        <v>5734</v>
      </c>
      <c r="I193" s="18">
        <f t="shared" si="13"/>
        <v>0.02522906796941466</v>
      </c>
      <c r="J193" s="27">
        <v>200.2</v>
      </c>
      <c r="K193" s="18">
        <f t="shared" si="11"/>
        <v>0.009915658459156203</v>
      </c>
      <c r="L193" s="33">
        <f t="shared" si="14"/>
        <v>0.03908271141518435</v>
      </c>
    </row>
    <row r="194" spans="1:12" ht="12.75">
      <c r="A194" s="37" t="s">
        <v>132</v>
      </c>
      <c r="B194" s="34" t="s">
        <v>418</v>
      </c>
      <c r="C194" s="30">
        <v>2958328.76</v>
      </c>
      <c r="D194" s="31">
        <v>0.20946</v>
      </c>
      <c r="E194" s="30">
        <v>4091586.53</v>
      </c>
      <c r="F194" s="18">
        <f t="shared" si="12"/>
        <v>0.22637371537836667</v>
      </c>
      <c r="G194" s="18">
        <f aca="true" t="shared" si="15" ref="G194:G223">(D194+F194)/2</f>
        <v>0.21791685768918334</v>
      </c>
      <c r="H194" s="32">
        <v>17666</v>
      </c>
      <c r="I194" s="18">
        <f t="shared" si="13"/>
        <v>0.07772876085589107</v>
      </c>
      <c r="J194" s="27">
        <v>1488.8</v>
      </c>
      <c r="K194" s="18">
        <f aca="true" t="shared" si="16" ref="K194:K223">J194*12.5/$J$224</f>
        <v>0.07373842314681196</v>
      </c>
      <c r="L194" s="33">
        <f t="shared" si="14"/>
        <v>0.3693840416918864</v>
      </c>
    </row>
    <row r="195" spans="1:12" ht="12.75">
      <c r="A195" s="37" t="s">
        <v>133</v>
      </c>
      <c r="B195" s="34" t="s">
        <v>419</v>
      </c>
      <c r="C195" s="30">
        <v>161685.77</v>
      </c>
      <c r="D195" s="31">
        <v>0.01145</v>
      </c>
      <c r="E195" s="30">
        <v>171509.95</v>
      </c>
      <c r="F195" s="18">
        <f aca="true" t="shared" si="17" ref="F195:F223">IF(E195&lt;0,0,E195*75/$E$224)</f>
        <v>0.009489068438657192</v>
      </c>
      <c r="G195" s="18">
        <f t="shared" si="15"/>
        <v>0.010469534219328596</v>
      </c>
      <c r="H195" s="32">
        <v>4877</v>
      </c>
      <c r="I195" s="18">
        <f aca="true" t="shared" si="18" ref="I195:I223">H195*12.5/$H$224</f>
        <v>0.02145834748636821</v>
      </c>
      <c r="J195" s="27">
        <v>319.2</v>
      </c>
      <c r="K195" s="18">
        <f t="shared" si="16"/>
        <v>0.015809581319493806</v>
      </c>
      <c r="L195" s="33">
        <f aca="true" t="shared" si="19" ref="L195:L222">G195+I195+K195</f>
        <v>0.04773746302519061</v>
      </c>
    </row>
    <row r="196" spans="1:12" ht="12.75">
      <c r="A196" s="37" t="s">
        <v>134</v>
      </c>
      <c r="B196" s="34" t="s">
        <v>420</v>
      </c>
      <c r="C196" s="30">
        <v>195693.77</v>
      </c>
      <c r="D196" s="31">
        <v>0.01386</v>
      </c>
      <c r="E196" s="30">
        <v>373029.1</v>
      </c>
      <c r="F196" s="18">
        <f t="shared" si="17"/>
        <v>0.020638444938679636</v>
      </c>
      <c r="G196" s="18">
        <f t="shared" si="15"/>
        <v>0.01724922246933982</v>
      </c>
      <c r="H196" s="32">
        <v>3827</v>
      </c>
      <c r="I196" s="18">
        <f t="shared" si="18"/>
        <v>0.01683844491087372</v>
      </c>
      <c r="J196" s="27">
        <v>1370.1</v>
      </c>
      <c r="K196" s="18">
        <f t="shared" si="16"/>
        <v>0.06785935891553403</v>
      </c>
      <c r="L196" s="33">
        <f t="shared" si="19"/>
        <v>0.10194702629574758</v>
      </c>
    </row>
    <row r="197" spans="1:12" ht="12.75">
      <c r="A197" s="37" t="s">
        <v>135</v>
      </c>
      <c r="B197" s="34" t="s">
        <v>421</v>
      </c>
      <c r="C197" s="30">
        <v>300957.59</v>
      </c>
      <c r="D197" s="31">
        <v>0.02131</v>
      </c>
      <c r="E197" s="30">
        <v>466067.62</v>
      </c>
      <c r="F197" s="18">
        <f t="shared" si="17"/>
        <v>0.025785953195264028</v>
      </c>
      <c r="G197" s="18">
        <f t="shared" si="15"/>
        <v>0.02354797659763201</v>
      </c>
      <c r="H197" s="32">
        <v>6686</v>
      </c>
      <c r="I197" s="18">
        <f t="shared" si="18"/>
        <v>0.029417779637862997</v>
      </c>
      <c r="J197" s="27">
        <v>287.7</v>
      </c>
      <c r="K197" s="18">
        <f t="shared" si="16"/>
        <v>0.01424942526822797</v>
      </c>
      <c r="L197" s="33">
        <f t="shared" si="19"/>
        <v>0.06721518150372298</v>
      </c>
    </row>
    <row r="198" spans="1:12" ht="12.75">
      <c r="A198" s="37" t="s">
        <v>136</v>
      </c>
      <c r="B198" s="34" t="s">
        <v>422</v>
      </c>
      <c r="C198" s="30">
        <v>376260.02</v>
      </c>
      <c r="D198" s="31">
        <v>0.02664</v>
      </c>
      <c r="E198" s="30">
        <v>495372.1</v>
      </c>
      <c r="F198" s="18">
        <f t="shared" si="17"/>
        <v>0.02740727147026359</v>
      </c>
      <c r="G198" s="18">
        <f t="shared" si="15"/>
        <v>0.027023635735131793</v>
      </c>
      <c r="H198" s="32">
        <v>5696</v>
      </c>
      <c r="I198" s="18">
        <f t="shared" si="18"/>
        <v>0.025061871495253907</v>
      </c>
      <c r="J198" s="27">
        <v>291.8</v>
      </c>
      <c r="K198" s="18">
        <f t="shared" si="16"/>
        <v>0.01445249319871019</v>
      </c>
      <c r="L198" s="33">
        <f t="shared" si="19"/>
        <v>0.06653800042909588</v>
      </c>
    </row>
    <row r="199" spans="1:12" ht="12.75">
      <c r="A199" s="37" t="s">
        <v>137</v>
      </c>
      <c r="B199" s="34" t="s">
        <v>423</v>
      </c>
      <c r="C199" s="30">
        <v>76834.4</v>
      </c>
      <c r="D199" s="31">
        <v>0.00544</v>
      </c>
      <c r="E199" s="30">
        <v>59599.94</v>
      </c>
      <c r="F199" s="18">
        <f t="shared" si="17"/>
        <v>0.0032974641389602313</v>
      </c>
      <c r="G199" s="18">
        <f t="shared" si="15"/>
        <v>0.004368732069480116</v>
      </c>
      <c r="H199" s="32">
        <v>4271</v>
      </c>
      <c r="I199" s="18">
        <f t="shared" si="18"/>
        <v>0.018792003714225673</v>
      </c>
      <c r="J199" s="27">
        <v>680</v>
      </c>
      <c r="K199" s="18">
        <f t="shared" si="16"/>
        <v>0.03367955920192916</v>
      </c>
      <c r="L199" s="33">
        <f t="shared" si="19"/>
        <v>0.05684029498563495</v>
      </c>
    </row>
    <row r="200" spans="1:12" ht="12.75">
      <c r="A200" s="37" t="s">
        <v>138</v>
      </c>
      <c r="B200" s="34" t="s">
        <v>424</v>
      </c>
      <c r="C200" s="30">
        <v>11302.43</v>
      </c>
      <c r="D200" s="31">
        <v>0.0008</v>
      </c>
      <c r="E200" s="30">
        <v>12718.91</v>
      </c>
      <c r="F200" s="18">
        <f t="shared" si="17"/>
        <v>0.0007036944938478575</v>
      </c>
      <c r="G200" s="18">
        <f t="shared" si="15"/>
        <v>0.0007518472469239287</v>
      </c>
      <c r="H200" s="32">
        <v>2477</v>
      </c>
      <c r="I200" s="18">
        <f t="shared" si="18"/>
        <v>0.010898570170952235</v>
      </c>
      <c r="J200" s="27">
        <v>204.4</v>
      </c>
      <c r="K200" s="18">
        <f t="shared" si="16"/>
        <v>0.010123679265991647</v>
      </c>
      <c r="L200" s="33">
        <f t="shared" si="19"/>
        <v>0.02177409668386781</v>
      </c>
    </row>
    <row r="201" spans="1:12" ht="12.75">
      <c r="A201" s="37" t="s">
        <v>111</v>
      </c>
      <c r="B201" s="34" t="s">
        <v>425</v>
      </c>
      <c r="C201" s="30">
        <v>32644.18</v>
      </c>
      <c r="D201" s="31">
        <v>0.00231</v>
      </c>
      <c r="E201" s="30">
        <v>37370.07</v>
      </c>
      <c r="F201" s="18">
        <f t="shared" si="17"/>
        <v>0.002067560230688715</v>
      </c>
      <c r="G201" s="18">
        <f t="shared" si="15"/>
        <v>0.0021887801153443577</v>
      </c>
      <c r="H201" s="32">
        <v>2032</v>
      </c>
      <c r="I201" s="18">
        <f t="shared" si="18"/>
        <v>0.008940611460385524</v>
      </c>
      <c r="J201" s="27">
        <v>205.6</v>
      </c>
      <c r="K201" s="18">
        <f t="shared" si="16"/>
        <v>0.010183113782230345</v>
      </c>
      <c r="L201" s="33">
        <f t="shared" si="19"/>
        <v>0.021312505357960226</v>
      </c>
    </row>
    <row r="202" spans="1:12" ht="12.75">
      <c r="A202" s="37" t="s">
        <v>139</v>
      </c>
      <c r="B202" s="34" t="s">
        <v>426</v>
      </c>
      <c r="C202" s="30">
        <v>17800.14</v>
      </c>
      <c r="D202" s="31">
        <v>0.00126</v>
      </c>
      <c r="E202" s="30">
        <v>17909.74</v>
      </c>
      <c r="F202" s="18">
        <f t="shared" si="17"/>
        <v>0.0009908856516986698</v>
      </c>
      <c r="G202" s="18">
        <f>(D202+F202)/2</f>
        <v>0.001125442825849335</v>
      </c>
      <c r="H202" s="32">
        <v>2999</v>
      </c>
      <c r="I202" s="18">
        <f t="shared" si="18"/>
        <v>0.01319532173705521</v>
      </c>
      <c r="J202" s="27">
        <v>786.6</v>
      </c>
      <c r="K202" s="18">
        <f t="shared" si="16"/>
        <v>0.03895932539446688</v>
      </c>
      <c r="L202" s="33">
        <f>G202+I202+K202</f>
        <v>0.05328008995737142</v>
      </c>
    </row>
    <row r="203" spans="1:12" ht="12.75">
      <c r="A203" s="37" t="s">
        <v>140</v>
      </c>
      <c r="B203" s="34" t="s">
        <v>427</v>
      </c>
      <c r="C203" s="30">
        <v>289187.33</v>
      </c>
      <c r="D203" s="31">
        <v>0.02048</v>
      </c>
      <c r="E203" s="30">
        <v>543997.53</v>
      </c>
      <c r="F203" s="18">
        <f t="shared" si="17"/>
        <v>0.030097552897837523</v>
      </c>
      <c r="G203" s="18">
        <f t="shared" si="15"/>
        <v>0.025288776448918762</v>
      </c>
      <c r="H203" s="32">
        <v>18785</v>
      </c>
      <c r="I203" s="18">
        <f t="shared" si="18"/>
        <v>0.08265225702920377</v>
      </c>
      <c r="J203" s="27">
        <v>5305.6</v>
      </c>
      <c r="K203" s="18">
        <f t="shared" si="16"/>
        <v>0.26277980779669907</v>
      </c>
      <c r="L203" s="33">
        <f t="shared" si="19"/>
        <v>0.37072084127482163</v>
      </c>
    </row>
    <row r="204" spans="1:12" ht="12.75">
      <c r="A204" s="37" t="s">
        <v>141</v>
      </c>
      <c r="B204" s="34" t="s">
        <v>428</v>
      </c>
      <c r="C204" s="30">
        <v>439672.48</v>
      </c>
      <c r="D204" s="31">
        <v>0.03113</v>
      </c>
      <c r="E204" s="30">
        <v>577251.57</v>
      </c>
      <c r="F204" s="18">
        <f t="shared" si="17"/>
        <v>0.03193738703819989</v>
      </c>
      <c r="G204" s="18">
        <f t="shared" si="15"/>
        <v>0.031533693519099945</v>
      </c>
      <c r="H204" s="32">
        <v>12507</v>
      </c>
      <c r="I204" s="18">
        <f t="shared" si="18"/>
        <v>0.05502963953496149</v>
      </c>
      <c r="J204" s="27">
        <v>527.8</v>
      </c>
      <c r="K204" s="18">
        <f t="shared" si="16"/>
        <v>0.026141281392320893</v>
      </c>
      <c r="L204" s="33">
        <f t="shared" si="19"/>
        <v>0.11270461444638233</v>
      </c>
    </row>
    <row r="205" spans="1:12" ht="12.75">
      <c r="A205" s="37" t="s">
        <v>142</v>
      </c>
      <c r="B205" s="34" t="s">
        <v>429</v>
      </c>
      <c r="C205" s="30">
        <v>6699916.85</v>
      </c>
      <c r="D205" s="31">
        <v>0.47438</v>
      </c>
      <c r="E205" s="30">
        <v>9791148.24</v>
      </c>
      <c r="F205" s="18">
        <f t="shared" si="17"/>
        <v>0.5417112869684698</v>
      </c>
      <c r="G205" s="18">
        <f t="shared" si="15"/>
        <v>0.5080456434842349</v>
      </c>
      <c r="H205" s="32">
        <v>26880</v>
      </c>
      <c r="I205" s="18">
        <f t="shared" si="18"/>
        <v>0.11826950593265889</v>
      </c>
      <c r="J205" s="27">
        <v>2606.8</v>
      </c>
      <c r="K205" s="18">
        <f t="shared" si="16"/>
        <v>0.1291115807758661</v>
      </c>
      <c r="L205" s="33">
        <f t="shared" si="19"/>
        <v>0.7554267301927597</v>
      </c>
    </row>
    <row r="206" spans="1:12" ht="12.75">
      <c r="A206" s="37" t="s">
        <v>143</v>
      </c>
      <c r="B206" s="34" t="s">
        <v>430</v>
      </c>
      <c r="C206" s="30">
        <v>-2994.48</v>
      </c>
      <c r="D206" s="31">
        <v>0</v>
      </c>
      <c r="E206" s="30">
        <v>-1272.4</v>
      </c>
      <c r="F206" s="18">
        <f t="shared" si="17"/>
        <v>0</v>
      </c>
      <c r="G206" s="18">
        <f t="shared" si="15"/>
        <v>0</v>
      </c>
      <c r="H206" s="32">
        <v>4528</v>
      </c>
      <c r="I206" s="18">
        <f t="shared" si="18"/>
        <v>0.019922779868418134</v>
      </c>
      <c r="J206" s="27">
        <v>1055.7</v>
      </c>
      <c r="K206" s="18">
        <f t="shared" si="16"/>
        <v>0.05228751566099502</v>
      </c>
      <c r="L206" s="33">
        <f t="shared" si="19"/>
        <v>0.07221029552941316</v>
      </c>
    </row>
    <row r="207" spans="1:12" ht="12.75">
      <c r="A207" s="37" t="s">
        <v>144</v>
      </c>
      <c r="B207" s="34" t="s">
        <v>431</v>
      </c>
      <c r="C207" s="30">
        <v>51085.24</v>
      </c>
      <c r="D207" s="31">
        <v>0.00362</v>
      </c>
      <c r="E207" s="30">
        <v>62400.03</v>
      </c>
      <c r="F207" s="18">
        <f t="shared" si="17"/>
        <v>0.0034523836969473894</v>
      </c>
      <c r="G207" s="18">
        <f t="shared" si="15"/>
        <v>0.0035361918484736947</v>
      </c>
      <c r="H207" s="32">
        <v>3832</v>
      </c>
      <c r="I207" s="18">
        <f t="shared" si="18"/>
        <v>0.016860444446947502</v>
      </c>
      <c r="J207" s="27">
        <v>3005.7</v>
      </c>
      <c r="K207" s="18">
        <f t="shared" si="16"/>
        <v>0.14886860454888012</v>
      </c>
      <c r="L207" s="33">
        <f t="shared" si="19"/>
        <v>0.16926524084430133</v>
      </c>
    </row>
    <row r="208" spans="1:12" ht="12.75">
      <c r="A208" s="37" t="s">
        <v>145</v>
      </c>
      <c r="B208" s="34" t="s">
        <v>146</v>
      </c>
      <c r="C208" s="30">
        <v>216972.16</v>
      </c>
      <c r="D208" s="31">
        <v>0.01536</v>
      </c>
      <c r="E208" s="30">
        <v>163314.18</v>
      </c>
      <c r="F208" s="18">
        <f t="shared" si="17"/>
        <v>0.009035624061596307</v>
      </c>
      <c r="G208" s="18">
        <f t="shared" si="15"/>
        <v>0.012197812030798155</v>
      </c>
      <c r="H208" s="32">
        <v>9004</v>
      </c>
      <c r="I208" s="18">
        <f t="shared" si="18"/>
        <v>0.039616764561668925</v>
      </c>
      <c r="J208" s="27">
        <v>992.8</v>
      </c>
      <c r="K208" s="18">
        <f t="shared" si="16"/>
        <v>0.04917215643481657</v>
      </c>
      <c r="L208" s="33">
        <f t="shared" si="19"/>
        <v>0.10098673302728364</v>
      </c>
    </row>
    <row r="209" spans="1:12" ht="12.75">
      <c r="A209" s="37" t="s">
        <v>147</v>
      </c>
      <c r="B209" s="34" t="s">
        <v>432</v>
      </c>
      <c r="C209" s="30">
        <v>941696.56</v>
      </c>
      <c r="D209" s="31">
        <v>0.06668</v>
      </c>
      <c r="E209" s="30">
        <v>1787033.46</v>
      </c>
      <c r="F209" s="18">
        <f t="shared" si="17"/>
        <v>0.09887054835075376</v>
      </c>
      <c r="G209" s="18">
        <f t="shared" si="15"/>
        <v>0.08277527417537689</v>
      </c>
      <c r="H209" s="32">
        <v>13602</v>
      </c>
      <c r="I209" s="18">
        <f t="shared" si="18"/>
        <v>0.05984753793512002</v>
      </c>
      <c r="J209" s="27">
        <v>1103.7</v>
      </c>
      <c r="K209" s="18">
        <f t="shared" si="16"/>
        <v>0.054664896310542964</v>
      </c>
      <c r="L209" s="33">
        <f t="shared" si="19"/>
        <v>0.19728770842103988</v>
      </c>
    </row>
    <row r="210" spans="1:12" ht="12.75">
      <c r="A210" s="37" t="s">
        <v>148</v>
      </c>
      <c r="B210" s="34" t="s">
        <v>433</v>
      </c>
      <c r="C210" s="30">
        <v>1221439.76</v>
      </c>
      <c r="D210" s="31">
        <v>0.08648</v>
      </c>
      <c r="E210" s="30">
        <v>1312720.67</v>
      </c>
      <c r="F210" s="18">
        <f t="shared" si="17"/>
        <v>0.07262841764264943</v>
      </c>
      <c r="G210" s="18">
        <f t="shared" si="15"/>
        <v>0.07955420882132472</v>
      </c>
      <c r="H210" s="32">
        <v>10968</v>
      </c>
      <c r="I210" s="18">
        <f t="shared" si="18"/>
        <v>0.048258182331450995</v>
      </c>
      <c r="J210" s="27">
        <v>1362.2</v>
      </c>
      <c r="K210" s="18">
        <f t="shared" si="16"/>
        <v>0.06746808168362926</v>
      </c>
      <c r="L210" s="33">
        <f t="shared" si="19"/>
        <v>0.19528047283640498</v>
      </c>
    </row>
    <row r="211" spans="1:12" ht="12.75">
      <c r="A211" s="37" t="s">
        <v>149</v>
      </c>
      <c r="B211" s="34" t="s">
        <v>434</v>
      </c>
      <c r="C211" s="30">
        <v>231801.65</v>
      </c>
      <c r="D211" s="31">
        <v>0.01641</v>
      </c>
      <c r="E211" s="30">
        <v>245062.87</v>
      </c>
      <c r="F211" s="18">
        <f t="shared" si="17"/>
        <v>0.013558504012179761</v>
      </c>
      <c r="G211" s="18">
        <f t="shared" si="15"/>
        <v>0.014984252006089882</v>
      </c>
      <c r="H211" s="32">
        <v>4661</v>
      </c>
      <c r="I211" s="18">
        <f t="shared" si="18"/>
        <v>0.02050796752798077</v>
      </c>
      <c r="J211" s="27">
        <v>586.6</v>
      </c>
      <c r="K211" s="18">
        <f t="shared" si="16"/>
        <v>0.029053572688017126</v>
      </c>
      <c r="L211" s="33">
        <f t="shared" si="19"/>
        <v>0.06454579222208778</v>
      </c>
    </row>
    <row r="212" spans="1:12" ht="12.75">
      <c r="A212" s="37" t="s">
        <v>150</v>
      </c>
      <c r="B212" s="34" t="s">
        <v>151</v>
      </c>
      <c r="C212" s="30">
        <v>290066.34</v>
      </c>
      <c r="D212" s="31">
        <v>0.02054</v>
      </c>
      <c r="E212" s="30">
        <v>874966.13</v>
      </c>
      <c r="F212" s="18">
        <f t="shared" si="17"/>
        <v>0.04840893189623707</v>
      </c>
      <c r="G212" s="18">
        <f t="shared" si="15"/>
        <v>0.03447446594811854</v>
      </c>
      <c r="H212" s="32">
        <v>5041</v>
      </c>
      <c r="I212" s="18">
        <f t="shared" si="18"/>
        <v>0.0221799322695883</v>
      </c>
      <c r="J212" s="27">
        <v>208.7</v>
      </c>
      <c r="K212" s="18">
        <f t="shared" si="16"/>
        <v>0.010336652949180318</v>
      </c>
      <c r="L212" s="33">
        <f t="shared" si="19"/>
        <v>0.06699105116688715</v>
      </c>
    </row>
    <row r="213" spans="1:12" ht="12.75">
      <c r="A213" s="37" t="s">
        <v>152</v>
      </c>
      <c r="B213" s="34" t="s">
        <v>435</v>
      </c>
      <c r="C213" s="30">
        <v>12513.6</v>
      </c>
      <c r="D213" s="31">
        <v>0.00089</v>
      </c>
      <c r="E213" s="30">
        <v>36833.21</v>
      </c>
      <c r="F213" s="18">
        <f t="shared" si="17"/>
        <v>0.002037857573309493</v>
      </c>
      <c r="G213" s="18">
        <f t="shared" si="15"/>
        <v>0.0014639287866547463</v>
      </c>
      <c r="H213" s="32">
        <v>2413</v>
      </c>
      <c r="I213" s="18">
        <f t="shared" si="18"/>
        <v>0.01061697610920781</v>
      </c>
      <c r="J213" s="27">
        <v>1711.3</v>
      </c>
      <c r="K213" s="18">
        <f t="shared" si="16"/>
        <v>0.08475857303273732</v>
      </c>
      <c r="L213" s="33">
        <f t="shared" si="19"/>
        <v>0.09683947792859987</v>
      </c>
    </row>
    <row r="214" spans="1:12" ht="12.75">
      <c r="A214" s="37" t="s">
        <v>153</v>
      </c>
      <c r="B214" s="34" t="s">
        <v>436</v>
      </c>
      <c r="C214" s="30">
        <v>20997.56</v>
      </c>
      <c r="D214" s="31">
        <v>0.00149</v>
      </c>
      <c r="E214" s="30">
        <v>11253.12</v>
      </c>
      <c r="F214" s="18">
        <f t="shared" si="17"/>
        <v>0.0006225972652223503</v>
      </c>
      <c r="G214" s="18">
        <f t="shared" si="15"/>
        <v>0.001056298632611175</v>
      </c>
      <c r="H214" s="32">
        <v>2316</v>
      </c>
      <c r="I214" s="18">
        <f t="shared" si="18"/>
        <v>0.010190185109376413</v>
      </c>
      <c r="J214" s="27">
        <v>418.9</v>
      </c>
      <c r="K214" s="18">
        <f t="shared" si="16"/>
        <v>0.02074759904365901</v>
      </c>
      <c r="L214" s="33">
        <f t="shared" si="19"/>
        <v>0.031994082785646596</v>
      </c>
    </row>
    <row r="215" spans="1:15" ht="12.75">
      <c r="A215" s="37" t="s">
        <v>154</v>
      </c>
      <c r="B215" s="34" t="s">
        <v>155</v>
      </c>
      <c r="C215" s="30">
        <v>701786603.42</v>
      </c>
      <c r="D215" s="31">
        <v>49.68886</v>
      </c>
      <c r="E215" s="30">
        <v>911127067.18</v>
      </c>
      <c r="F215" s="18">
        <f t="shared" si="17"/>
        <v>50.40959487647235</v>
      </c>
      <c r="G215" s="18">
        <f t="shared" si="15"/>
        <v>50.04922743823617</v>
      </c>
      <c r="H215" s="32">
        <v>714318</v>
      </c>
      <c r="I215" s="18">
        <f t="shared" si="18"/>
        <v>3.1429329218305444</v>
      </c>
      <c r="J215" s="27">
        <v>1679.8</v>
      </c>
      <c r="K215" s="18">
        <f t="shared" si="16"/>
        <v>0.08319841698147147</v>
      </c>
      <c r="L215" s="33">
        <f>G215+I215+K215+0.00001</f>
        <v>53.27536877704819</v>
      </c>
      <c r="O215" s="17"/>
    </row>
    <row r="216" spans="1:12" ht="12.75">
      <c r="A216" s="37" t="s">
        <v>156</v>
      </c>
      <c r="B216" s="34" t="s">
        <v>437</v>
      </c>
      <c r="C216" s="30">
        <v>2499157.78</v>
      </c>
      <c r="D216" s="31">
        <v>0.17695</v>
      </c>
      <c r="E216" s="30">
        <v>14972010.51</v>
      </c>
      <c r="F216" s="18">
        <f t="shared" si="17"/>
        <v>0.8283509638576932</v>
      </c>
      <c r="G216" s="18">
        <f t="shared" si="15"/>
        <v>0.5026504819288466</v>
      </c>
      <c r="H216" s="32">
        <v>39790</v>
      </c>
      <c r="I216" s="18">
        <f t="shared" si="18"/>
        <v>0.1750723080751673</v>
      </c>
      <c r="J216" s="27">
        <v>1182.2</v>
      </c>
      <c r="K216" s="18">
        <f t="shared" si="16"/>
        <v>0.05855290424782449</v>
      </c>
      <c r="L216" s="33">
        <f t="shared" si="19"/>
        <v>0.7362756942518384</v>
      </c>
    </row>
    <row r="217" spans="1:12" ht="12.75">
      <c r="A217" s="37" t="s">
        <v>157</v>
      </c>
      <c r="B217" s="34" t="s">
        <v>438</v>
      </c>
      <c r="C217" s="30">
        <v>3179654.77</v>
      </c>
      <c r="D217" s="31">
        <v>0.22513</v>
      </c>
      <c r="E217" s="30">
        <v>8848803.93</v>
      </c>
      <c r="F217" s="18">
        <f t="shared" si="17"/>
        <v>0.4895745470862112</v>
      </c>
      <c r="G217" s="18">
        <f t="shared" si="15"/>
        <v>0.3573522735431056</v>
      </c>
      <c r="H217" s="32">
        <v>17003</v>
      </c>
      <c r="I217" s="18">
        <f t="shared" si="18"/>
        <v>0.07481162237250741</v>
      </c>
      <c r="J217" s="27">
        <v>8578.5</v>
      </c>
      <c r="K217" s="18">
        <f t="shared" si="16"/>
        <v>0.42488249796139604</v>
      </c>
      <c r="L217" s="33">
        <f t="shared" si="19"/>
        <v>0.857046393877009</v>
      </c>
    </row>
    <row r="218" spans="1:12" ht="12.75">
      <c r="A218" s="37" t="s">
        <v>158</v>
      </c>
      <c r="B218" s="34" t="s">
        <v>439</v>
      </c>
      <c r="C218" s="30">
        <v>4498859.54</v>
      </c>
      <c r="D218" s="31">
        <v>0.31853</v>
      </c>
      <c r="E218" s="30">
        <v>5138915.29</v>
      </c>
      <c r="F218" s="18">
        <f t="shared" si="17"/>
        <v>0.2843188916285724</v>
      </c>
      <c r="G218" s="18">
        <f t="shared" si="15"/>
        <v>0.3014244458142862</v>
      </c>
      <c r="H218" s="32">
        <v>19887</v>
      </c>
      <c r="I218" s="18">
        <f t="shared" si="18"/>
        <v>0.08750095477986561</v>
      </c>
      <c r="J218" s="27">
        <v>1344.9</v>
      </c>
      <c r="K218" s="18">
        <f t="shared" si="16"/>
        <v>0.06661123407452137</v>
      </c>
      <c r="L218" s="33">
        <f t="shared" si="19"/>
        <v>0.45553663466867317</v>
      </c>
    </row>
    <row r="219" spans="1:12" ht="12.75">
      <c r="A219" s="37" t="s">
        <v>159</v>
      </c>
      <c r="B219" s="34" t="s">
        <v>440</v>
      </c>
      <c r="C219" s="30">
        <v>71328.22</v>
      </c>
      <c r="D219" s="31">
        <v>0.00505</v>
      </c>
      <c r="E219" s="30">
        <v>60399.88</v>
      </c>
      <c r="F219" s="18">
        <f t="shared" si="17"/>
        <v>0.003341722127530687</v>
      </c>
      <c r="G219" s="18">
        <f t="shared" si="15"/>
        <v>0.004195861063765343</v>
      </c>
      <c r="H219" s="32">
        <v>5206</v>
      </c>
      <c r="I219" s="18">
        <f t="shared" si="18"/>
        <v>0.022905916960023146</v>
      </c>
      <c r="J219" s="27">
        <v>425.5</v>
      </c>
      <c r="K219" s="18">
        <f t="shared" si="16"/>
        <v>0.02107448888297185</v>
      </c>
      <c r="L219" s="33">
        <f t="shared" si="19"/>
        <v>0.04817626690676034</v>
      </c>
    </row>
    <row r="220" spans="1:12" ht="12.75">
      <c r="A220" s="37" t="s">
        <v>160</v>
      </c>
      <c r="B220" s="34" t="s">
        <v>441</v>
      </c>
      <c r="C220" s="30">
        <v>309339.68</v>
      </c>
      <c r="D220" s="31">
        <v>0.0219</v>
      </c>
      <c r="E220" s="30">
        <v>366295.87</v>
      </c>
      <c r="F220" s="18">
        <f t="shared" si="17"/>
        <v>0.020265917978679826</v>
      </c>
      <c r="G220" s="18">
        <f t="shared" si="15"/>
        <v>0.021082958989339914</v>
      </c>
      <c r="H220" s="32">
        <v>4474</v>
      </c>
      <c r="I220" s="18">
        <f t="shared" si="18"/>
        <v>0.019685184878821274</v>
      </c>
      <c r="J220" s="27">
        <v>227.4</v>
      </c>
      <c r="K220" s="18">
        <f t="shared" si="16"/>
        <v>0.01126284082723337</v>
      </c>
      <c r="L220" s="33">
        <f t="shared" si="19"/>
        <v>0.05203098469539456</v>
      </c>
    </row>
    <row r="221" spans="1:12" ht="12.75">
      <c r="A221" s="37" t="s">
        <v>161</v>
      </c>
      <c r="B221" s="34" t="s">
        <v>162</v>
      </c>
      <c r="C221" s="30">
        <v>17354.76</v>
      </c>
      <c r="D221" s="31">
        <v>0.00123</v>
      </c>
      <c r="E221" s="30">
        <v>-824.23</v>
      </c>
      <c r="F221" s="18">
        <f t="shared" si="17"/>
        <v>0</v>
      </c>
      <c r="G221" s="18">
        <f t="shared" si="15"/>
        <v>0.000615</v>
      </c>
      <c r="H221" s="32">
        <v>2906</v>
      </c>
      <c r="I221" s="18">
        <f t="shared" si="18"/>
        <v>0.01278613036608284</v>
      </c>
      <c r="J221" s="27">
        <v>312.2</v>
      </c>
      <c r="K221" s="18">
        <f t="shared" si="16"/>
        <v>0.015462879974768065</v>
      </c>
      <c r="L221" s="33">
        <f t="shared" si="19"/>
        <v>0.028864010340850906</v>
      </c>
    </row>
    <row r="222" spans="1:12" ht="12.75">
      <c r="A222" s="37" t="s">
        <v>163</v>
      </c>
      <c r="B222" s="34" t="s">
        <v>442</v>
      </c>
      <c r="C222" s="30">
        <v>-141910.27</v>
      </c>
      <c r="D222" s="31">
        <v>0</v>
      </c>
      <c r="E222" s="30">
        <v>285451.47</v>
      </c>
      <c r="F222" s="18">
        <f t="shared" si="17"/>
        <v>0.01579306935105106</v>
      </c>
      <c r="G222" s="18">
        <f t="shared" si="15"/>
        <v>0.00789653467552553</v>
      </c>
      <c r="H222" s="32">
        <v>2903</v>
      </c>
      <c r="I222" s="18">
        <f t="shared" si="18"/>
        <v>0.01277293064443857</v>
      </c>
      <c r="J222" s="27">
        <v>179.2</v>
      </c>
      <c r="K222" s="18">
        <f t="shared" si="16"/>
        <v>0.008875554424978978</v>
      </c>
      <c r="L222" s="33">
        <f t="shared" si="19"/>
        <v>0.029545019744943078</v>
      </c>
    </row>
    <row r="223" spans="1:12" ht="12.75">
      <c r="A223" s="37" t="s">
        <v>164</v>
      </c>
      <c r="B223" s="34" t="s">
        <v>165</v>
      </c>
      <c r="C223" s="30">
        <v>12061.4</v>
      </c>
      <c r="D223" s="31">
        <v>0.00085</v>
      </c>
      <c r="E223" s="30">
        <v>3187.98</v>
      </c>
      <c r="F223" s="18">
        <f t="shared" si="17"/>
        <v>0.00017638020651904076</v>
      </c>
      <c r="G223" s="18">
        <f t="shared" si="15"/>
        <v>0.0005131901032595204</v>
      </c>
      <c r="H223" s="32">
        <v>3997</v>
      </c>
      <c r="I223" s="18">
        <f t="shared" si="18"/>
        <v>0.01758642913738235</v>
      </c>
      <c r="J223" s="27">
        <v>273</v>
      </c>
      <c r="K223" s="18">
        <f t="shared" si="16"/>
        <v>0.013521352444303913</v>
      </c>
      <c r="L223" s="33">
        <f>G223+I223+K223</f>
        <v>0.03162097168494578</v>
      </c>
    </row>
    <row r="224" spans="1:12" ht="12.75">
      <c r="A224" s="38"/>
      <c r="B224" s="39" t="s">
        <v>452</v>
      </c>
      <c r="C224" s="40">
        <f>SUM(C2:C223)-C16-C18-C24-C54-C66-C88-C206-C222</f>
        <v>1059271447.3899999</v>
      </c>
      <c r="D224" s="40">
        <f>SUM(D2:D223)</f>
        <v>74.99998000000002</v>
      </c>
      <c r="E224" s="40">
        <f>SUM(E2:E223)-E16-E25-E66-E75-E88-E115-E121-E129-E150-E206-E221</f>
        <v>1355585780.9600003</v>
      </c>
      <c r="F224" s="40">
        <f>SUM(F2:F223)</f>
        <v>74.99999999999999</v>
      </c>
      <c r="G224" s="40">
        <f aca="true" t="shared" si="20" ref="G224:L224">SUM(G2:G223)</f>
        <v>74.99998999999998</v>
      </c>
      <c r="H224" s="41">
        <f t="shared" si="20"/>
        <v>2840969</v>
      </c>
      <c r="I224" s="40">
        <f t="shared" si="20"/>
        <v>12.5</v>
      </c>
      <c r="J224" s="42">
        <f t="shared" si="20"/>
        <v>252378.60000000003</v>
      </c>
      <c r="K224" s="40">
        <f t="shared" si="20"/>
        <v>12.499999999999996</v>
      </c>
      <c r="L224" s="43">
        <f t="shared" si="20"/>
        <v>100.00000000000003</v>
      </c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workbookViewId="0" topLeftCell="A1">
      <selection activeCell="B3" sqref="B3"/>
    </sheetView>
  </sheetViews>
  <sheetFormatPr defaultColWidth="9.140625" defaultRowHeight="12.75"/>
  <cols>
    <col min="1" max="1" width="10.00390625" style="0" customWidth="1"/>
    <col min="2" max="2" width="37.8515625" style="0" customWidth="1"/>
    <col min="3" max="3" width="19.140625" style="44" customWidth="1"/>
    <col min="5" max="5" width="8.28125" style="0" bestFit="1" customWidth="1"/>
    <col min="6" max="6" width="34.140625" style="0" bestFit="1" customWidth="1"/>
    <col min="7" max="8" width="16.421875" style="0" bestFit="1" customWidth="1"/>
  </cols>
  <sheetData>
    <row r="1" spans="1:8" s="62" customFormat="1" ht="12.75">
      <c r="A1" s="54" t="s">
        <v>469</v>
      </c>
      <c r="B1" s="54" t="s">
        <v>470</v>
      </c>
      <c r="C1" s="61" t="s">
        <v>475</v>
      </c>
      <c r="E1" s="54"/>
      <c r="F1" s="54"/>
      <c r="G1" s="55"/>
      <c r="H1" s="56"/>
    </row>
    <row r="2" spans="1:8" ht="12.75">
      <c r="A2" s="1">
        <v>10022</v>
      </c>
      <c r="B2" s="1" t="s">
        <v>317</v>
      </c>
      <c r="C2" s="60">
        <v>197604.7</v>
      </c>
      <c r="E2" s="1"/>
      <c r="F2" s="1"/>
      <c r="G2" s="44"/>
      <c r="H2" s="44"/>
    </row>
    <row r="3" spans="1:8" ht="12.75">
      <c r="A3" s="1">
        <v>10014</v>
      </c>
      <c r="B3" s="1" t="s">
        <v>318</v>
      </c>
      <c r="C3" s="60">
        <v>280285.51</v>
      </c>
      <c r="E3" s="1"/>
      <c r="F3" s="1"/>
      <c r="G3" s="44"/>
      <c r="H3" s="44"/>
    </row>
    <row r="4" spans="1:8" ht="12.75">
      <c r="A4" s="1">
        <v>10030</v>
      </c>
      <c r="B4" s="1" t="s">
        <v>319</v>
      </c>
      <c r="C4" s="60">
        <v>2198472.31</v>
      </c>
      <c r="E4" s="1"/>
      <c r="F4" s="1"/>
      <c r="G4" s="44"/>
      <c r="H4" s="44"/>
    </row>
    <row r="5" spans="1:8" ht="12.75">
      <c r="A5" s="1">
        <v>10049</v>
      </c>
      <c r="B5" s="1" t="s">
        <v>457</v>
      </c>
      <c r="C5" s="60">
        <v>283077.35</v>
      </c>
      <c r="E5" s="1"/>
      <c r="F5" s="1"/>
      <c r="G5" s="44"/>
      <c r="H5" s="44"/>
    </row>
    <row r="6" spans="1:8" ht="12.75">
      <c r="A6" s="1">
        <v>10065</v>
      </c>
      <c r="B6" s="1" t="s">
        <v>320</v>
      </c>
      <c r="C6" s="60">
        <v>93679.16</v>
      </c>
      <c r="E6" s="1"/>
      <c r="F6" s="1"/>
      <c r="G6" s="44"/>
      <c r="H6" s="44"/>
    </row>
    <row r="7" spans="1:8" ht="12.75">
      <c r="A7" s="1">
        <v>10057</v>
      </c>
      <c r="B7" s="1" t="s">
        <v>321</v>
      </c>
      <c r="C7" s="60">
        <v>469379.86</v>
      </c>
      <c r="E7" s="1"/>
      <c r="F7" s="1"/>
      <c r="G7" s="44"/>
      <c r="H7" s="44"/>
    </row>
    <row r="8" spans="1:8" ht="12.75">
      <c r="A8" s="1">
        <v>10073</v>
      </c>
      <c r="B8" s="1" t="s">
        <v>7</v>
      </c>
      <c r="C8" s="60">
        <v>8615916.48</v>
      </c>
      <c r="E8" s="1"/>
      <c r="F8" s="1"/>
      <c r="G8" s="44"/>
      <c r="H8" s="44"/>
    </row>
    <row r="9" spans="1:8" ht="12.75">
      <c r="A9" s="1">
        <v>10081</v>
      </c>
      <c r="B9" s="1" t="s">
        <v>322</v>
      </c>
      <c r="C9" s="60">
        <v>-293386.96</v>
      </c>
      <c r="E9" s="1"/>
      <c r="F9" s="1"/>
      <c r="G9" s="44"/>
      <c r="H9" s="44"/>
    </row>
    <row r="10" spans="1:8" ht="12.75">
      <c r="A10" s="1">
        <v>10090</v>
      </c>
      <c r="B10" s="1" t="s">
        <v>10</v>
      </c>
      <c r="C10" s="60">
        <v>1665205.44</v>
      </c>
      <c r="E10" s="1"/>
      <c r="F10" s="1"/>
      <c r="G10" s="44"/>
      <c r="H10" s="44"/>
    </row>
    <row r="11" spans="1:8" ht="12.75">
      <c r="A11" s="1">
        <v>10111</v>
      </c>
      <c r="B11" s="1" t="s">
        <v>323</v>
      </c>
      <c r="C11" s="60">
        <v>765262.74</v>
      </c>
      <c r="E11" s="1"/>
      <c r="F11" s="1"/>
      <c r="G11" s="44"/>
      <c r="H11" s="44"/>
    </row>
    <row r="12" spans="1:8" ht="12.75">
      <c r="A12" s="1">
        <v>10138</v>
      </c>
      <c r="B12" s="1" t="s">
        <v>324</v>
      </c>
      <c r="C12" s="60">
        <v>599802.74</v>
      </c>
      <c r="E12" s="1"/>
      <c r="F12" s="1"/>
      <c r="G12" s="44"/>
      <c r="H12" s="44"/>
    </row>
    <row r="13" spans="1:8" ht="12.75">
      <c r="A13" s="1">
        <v>10154</v>
      </c>
      <c r="B13" s="1" t="s">
        <v>325</v>
      </c>
      <c r="C13" s="60">
        <v>1107780</v>
      </c>
      <c r="E13" s="1"/>
      <c r="F13" s="1"/>
      <c r="G13" s="44"/>
      <c r="H13" s="44"/>
    </row>
    <row r="14" spans="1:8" ht="12.75">
      <c r="A14" s="1">
        <v>10170</v>
      </c>
      <c r="B14" s="1" t="s">
        <v>15</v>
      </c>
      <c r="C14" s="60">
        <v>-9544.33</v>
      </c>
      <c r="E14" s="1"/>
      <c r="F14" s="1"/>
      <c r="G14" s="44"/>
      <c r="H14" s="44"/>
    </row>
    <row r="15" spans="1:8" ht="12.75">
      <c r="A15" s="1">
        <v>10197</v>
      </c>
      <c r="B15" s="1" t="s">
        <v>17</v>
      </c>
      <c r="C15" s="60">
        <v>177371.86</v>
      </c>
      <c r="E15" s="1"/>
      <c r="F15" s="1"/>
      <c r="G15" s="44"/>
      <c r="H15" s="44"/>
    </row>
    <row r="16" spans="1:8" ht="12.75">
      <c r="A16" s="1">
        <v>10103</v>
      </c>
      <c r="B16" s="1" t="s">
        <v>326</v>
      </c>
      <c r="C16" s="60">
        <v>-35750.97</v>
      </c>
      <c r="E16" s="1"/>
      <c r="F16" s="1"/>
      <c r="G16" s="44"/>
      <c r="H16" s="44"/>
    </row>
    <row r="17" spans="1:8" ht="12.75">
      <c r="A17" s="1">
        <v>10219</v>
      </c>
      <c r="B17" s="1" t="s">
        <v>20</v>
      </c>
      <c r="C17" s="60">
        <v>747015.45</v>
      </c>
      <c r="E17" s="1"/>
      <c r="F17" s="1"/>
      <c r="G17" s="44"/>
      <c r="H17" s="44"/>
    </row>
    <row r="18" spans="1:8" ht="12.75">
      <c r="A18" s="1">
        <v>10227</v>
      </c>
      <c r="B18" s="1" t="s">
        <v>22</v>
      </c>
      <c r="C18" s="60">
        <v>693300.64</v>
      </c>
      <c r="E18" s="1"/>
      <c r="F18" s="1"/>
      <c r="G18" s="44"/>
      <c r="H18" s="44"/>
    </row>
    <row r="19" spans="1:8" ht="12.75">
      <c r="A19" s="1">
        <v>10120</v>
      </c>
      <c r="B19" s="1" t="s">
        <v>458</v>
      </c>
      <c r="C19" s="60">
        <v>69176.88</v>
      </c>
      <c r="E19" s="1"/>
      <c r="F19" s="1"/>
      <c r="G19" s="44"/>
      <c r="H19" s="44"/>
    </row>
    <row r="20" spans="1:8" ht="12.75">
      <c r="A20" s="1">
        <v>10235</v>
      </c>
      <c r="B20" s="1" t="s">
        <v>170</v>
      </c>
      <c r="C20" s="60">
        <v>4940967.21</v>
      </c>
      <c r="E20" s="1"/>
      <c r="F20" s="1"/>
      <c r="G20" s="44"/>
      <c r="H20" s="44"/>
    </row>
    <row r="21" spans="1:8" ht="12.75">
      <c r="A21" s="1">
        <v>10251</v>
      </c>
      <c r="B21" s="1" t="s">
        <v>459</v>
      </c>
      <c r="C21" s="60">
        <v>269357.52</v>
      </c>
      <c r="E21" s="1"/>
      <c r="F21" s="1"/>
      <c r="G21" s="44"/>
      <c r="H21" s="44"/>
    </row>
    <row r="22" spans="1:8" ht="12.75">
      <c r="A22" s="1">
        <v>10278</v>
      </c>
      <c r="B22" s="1" t="s">
        <v>173</v>
      </c>
      <c r="C22" s="60">
        <v>658938.87</v>
      </c>
      <c r="E22" s="1"/>
      <c r="F22" s="1"/>
      <c r="G22" s="44"/>
      <c r="H22" s="44"/>
    </row>
    <row r="23" spans="1:8" ht="12.75">
      <c r="A23" s="1">
        <v>10294</v>
      </c>
      <c r="B23" s="1" t="s">
        <v>175</v>
      </c>
      <c r="C23" s="60">
        <v>1910348.18</v>
      </c>
      <c r="E23" s="1"/>
      <c r="F23" s="1"/>
      <c r="G23" s="44"/>
      <c r="H23" s="44"/>
    </row>
    <row r="24" spans="1:8" ht="12.75">
      <c r="A24" s="1">
        <v>10146</v>
      </c>
      <c r="B24" s="1" t="s">
        <v>327</v>
      </c>
      <c r="C24" s="60">
        <v>25772.2</v>
      </c>
      <c r="E24" s="1"/>
      <c r="F24" s="1"/>
      <c r="G24" s="44"/>
      <c r="H24" s="44"/>
    </row>
    <row r="25" spans="1:8" ht="12.75">
      <c r="A25" s="1">
        <v>10162</v>
      </c>
      <c r="B25" s="1" t="s">
        <v>328</v>
      </c>
      <c r="C25" s="60">
        <v>-42721.28</v>
      </c>
      <c r="E25" s="1"/>
      <c r="F25" s="1"/>
      <c r="G25" s="44"/>
      <c r="H25" s="44"/>
    </row>
    <row r="26" spans="1:8" ht="12.75">
      <c r="A26" s="1">
        <v>10316</v>
      </c>
      <c r="B26" s="1" t="s">
        <v>179</v>
      </c>
      <c r="C26" s="60">
        <v>671890.69</v>
      </c>
      <c r="E26" s="1"/>
      <c r="F26" s="1"/>
      <c r="G26" s="44"/>
      <c r="H26" s="44"/>
    </row>
    <row r="27" spans="1:8" ht="12.75">
      <c r="A27" s="1">
        <v>10332</v>
      </c>
      <c r="B27" s="1" t="s">
        <v>329</v>
      </c>
      <c r="C27" s="60">
        <v>764178.72</v>
      </c>
      <c r="E27" s="1"/>
      <c r="F27" s="1"/>
      <c r="G27" s="44"/>
      <c r="H27" s="44"/>
    </row>
    <row r="28" spans="1:8" ht="12.75">
      <c r="A28" s="1">
        <v>10189</v>
      </c>
      <c r="B28" s="1" t="s">
        <v>330</v>
      </c>
      <c r="C28" s="60">
        <v>88116.67</v>
      </c>
      <c r="E28" s="1"/>
      <c r="F28" s="1"/>
      <c r="G28" s="44"/>
      <c r="H28" s="44"/>
    </row>
    <row r="29" spans="1:8" ht="12.75">
      <c r="A29" s="1">
        <v>10200</v>
      </c>
      <c r="B29" s="1" t="s">
        <v>183</v>
      </c>
      <c r="C29" s="60">
        <v>72267.82</v>
      </c>
      <c r="E29" s="1"/>
      <c r="F29" s="1"/>
      <c r="G29" s="44"/>
      <c r="H29" s="44"/>
    </row>
    <row r="30" spans="1:8" ht="12.75">
      <c r="A30" s="1">
        <v>10359</v>
      </c>
      <c r="B30" s="1" t="s">
        <v>185</v>
      </c>
      <c r="C30" s="60">
        <v>187603.59</v>
      </c>
      <c r="E30" s="1"/>
      <c r="F30" s="1"/>
      <c r="G30" s="44"/>
      <c r="H30" s="44"/>
    </row>
    <row r="31" spans="1:8" ht="12.75">
      <c r="A31" s="1">
        <v>10375</v>
      </c>
      <c r="B31" s="1" t="s">
        <v>187</v>
      </c>
      <c r="C31" s="60">
        <v>6156107.01</v>
      </c>
      <c r="E31" s="1"/>
      <c r="F31" s="1"/>
      <c r="G31" s="44"/>
      <c r="H31" s="44"/>
    </row>
    <row r="32" spans="1:8" ht="12.75">
      <c r="A32" s="1">
        <v>10367</v>
      </c>
      <c r="B32" s="1" t="s">
        <v>331</v>
      </c>
      <c r="C32" s="60">
        <v>70574.2</v>
      </c>
      <c r="E32" s="1"/>
      <c r="F32" s="1"/>
      <c r="G32" s="44"/>
      <c r="H32" s="44"/>
    </row>
    <row r="33" spans="1:8" ht="12.75">
      <c r="A33" s="1">
        <v>10340</v>
      </c>
      <c r="B33" s="1" t="s">
        <v>332</v>
      </c>
      <c r="C33" s="60">
        <v>39604.46</v>
      </c>
      <c r="E33" s="1"/>
      <c r="F33" s="1"/>
      <c r="G33" s="44"/>
      <c r="H33" s="44"/>
    </row>
    <row r="34" spans="1:8" ht="12.75">
      <c r="A34" s="1">
        <v>10243</v>
      </c>
      <c r="B34" s="1" t="s">
        <v>333</v>
      </c>
      <c r="C34" s="60">
        <v>65214.08</v>
      </c>
      <c r="E34" s="1"/>
      <c r="F34" s="1"/>
      <c r="G34" s="44"/>
      <c r="H34" s="44"/>
    </row>
    <row r="35" spans="1:8" ht="12.75">
      <c r="A35" s="1">
        <v>10383</v>
      </c>
      <c r="B35" s="1" t="s">
        <v>192</v>
      </c>
      <c r="C35" s="60">
        <v>330804</v>
      </c>
      <c r="E35" s="1"/>
      <c r="F35" s="1"/>
      <c r="G35" s="44"/>
      <c r="H35" s="44"/>
    </row>
    <row r="36" spans="1:8" ht="12.75">
      <c r="A36" s="1">
        <v>10260</v>
      </c>
      <c r="B36" s="1" t="s">
        <v>334</v>
      </c>
      <c r="C36" s="60">
        <v>111482.86</v>
      </c>
      <c r="E36" s="1"/>
      <c r="F36" s="1"/>
      <c r="G36" s="44"/>
      <c r="H36" s="44"/>
    </row>
    <row r="37" spans="1:8" ht="12.75">
      <c r="A37" s="1">
        <v>10391</v>
      </c>
      <c r="B37" s="1" t="s">
        <v>195</v>
      </c>
      <c r="C37" s="60">
        <v>1680219.02</v>
      </c>
      <c r="E37" s="1"/>
      <c r="F37" s="1"/>
      <c r="G37" s="44"/>
      <c r="H37" s="44"/>
    </row>
    <row r="38" spans="1:8" ht="12.75">
      <c r="A38" s="1">
        <v>10405</v>
      </c>
      <c r="B38" s="1" t="s">
        <v>197</v>
      </c>
      <c r="C38" s="60">
        <v>75018.49</v>
      </c>
      <c r="E38" s="1"/>
      <c r="F38" s="1"/>
      <c r="G38" s="44"/>
      <c r="H38" s="44"/>
    </row>
    <row r="39" spans="1:8" ht="12.75">
      <c r="A39" s="1">
        <v>10421</v>
      </c>
      <c r="B39" s="1" t="s">
        <v>335</v>
      </c>
      <c r="C39" s="60">
        <v>167654.03</v>
      </c>
      <c r="E39" s="1"/>
      <c r="F39" s="1"/>
      <c r="G39" s="44"/>
      <c r="H39" s="44"/>
    </row>
    <row r="40" spans="1:8" ht="12.75">
      <c r="A40" s="1">
        <v>10286</v>
      </c>
      <c r="B40" s="1" t="s">
        <v>336</v>
      </c>
      <c r="C40" s="60">
        <v>18328.82</v>
      </c>
      <c r="E40" s="1"/>
      <c r="F40" s="1"/>
      <c r="G40" s="44"/>
      <c r="H40" s="44"/>
    </row>
    <row r="41" spans="1:8" ht="12.75">
      <c r="A41" s="1">
        <v>10308</v>
      </c>
      <c r="B41" s="1" t="s">
        <v>201</v>
      </c>
      <c r="C41" s="60">
        <v>578054.53</v>
      </c>
      <c r="E41" s="1"/>
      <c r="F41" s="1"/>
      <c r="G41" s="44"/>
      <c r="H41" s="44"/>
    </row>
    <row r="42" spans="1:8" ht="12.75">
      <c r="A42" s="1">
        <v>10448</v>
      </c>
      <c r="B42" s="1" t="s">
        <v>337</v>
      </c>
      <c r="C42" s="60">
        <v>65701.11</v>
      </c>
      <c r="E42" s="1"/>
      <c r="F42" s="1"/>
      <c r="G42" s="44"/>
      <c r="H42" s="44"/>
    </row>
    <row r="43" spans="1:8" ht="12.75">
      <c r="A43" s="1">
        <v>10413</v>
      </c>
      <c r="B43" s="1" t="s">
        <v>338</v>
      </c>
      <c r="C43" s="60">
        <v>151258.88</v>
      </c>
      <c r="E43" s="1"/>
      <c r="F43" s="1"/>
      <c r="G43" s="44"/>
      <c r="H43" s="44"/>
    </row>
    <row r="44" spans="1:8" ht="12.75">
      <c r="A44" s="1">
        <v>10324</v>
      </c>
      <c r="B44" s="1" t="s">
        <v>205</v>
      </c>
      <c r="C44" s="60">
        <v>21993.47</v>
      </c>
      <c r="E44" s="1"/>
      <c r="F44" s="1"/>
      <c r="G44" s="44"/>
      <c r="H44" s="44"/>
    </row>
    <row r="45" spans="1:8" ht="12.75">
      <c r="A45" s="1">
        <v>10480</v>
      </c>
      <c r="B45" s="1" t="s">
        <v>339</v>
      </c>
      <c r="C45" s="60">
        <v>863590.09</v>
      </c>
      <c r="E45" s="1"/>
      <c r="F45" s="1"/>
      <c r="G45" s="44"/>
      <c r="H45" s="44"/>
    </row>
    <row r="46" spans="1:8" ht="12.75">
      <c r="A46" s="1">
        <v>10502</v>
      </c>
      <c r="B46" s="1" t="s">
        <v>340</v>
      </c>
      <c r="C46" s="60">
        <v>74767.96</v>
      </c>
      <c r="E46" s="1"/>
      <c r="F46" s="1"/>
      <c r="G46" s="44"/>
      <c r="H46" s="44"/>
    </row>
    <row r="47" spans="1:8" ht="12.75">
      <c r="A47" s="1">
        <v>10430</v>
      </c>
      <c r="B47" s="1" t="s">
        <v>209</v>
      </c>
      <c r="C47" s="60">
        <v>14487339.26</v>
      </c>
      <c r="E47" s="1"/>
      <c r="F47" s="1"/>
      <c r="G47" s="44"/>
      <c r="H47" s="44"/>
    </row>
    <row r="48" spans="1:8" ht="12.75">
      <c r="A48" s="1">
        <v>10464</v>
      </c>
      <c r="B48" s="1" t="s">
        <v>211</v>
      </c>
      <c r="C48" s="60">
        <v>125111.76</v>
      </c>
      <c r="E48" s="1"/>
      <c r="F48" s="1"/>
      <c r="G48" s="44"/>
      <c r="H48" s="44"/>
    </row>
    <row r="49" spans="1:8" ht="12.75">
      <c r="A49" s="1">
        <v>10456</v>
      </c>
      <c r="B49" s="1" t="s">
        <v>213</v>
      </c>
      <c r="C49" s="60">
        <v>5453861.86</v>
      </c>
      <c r="E49" s="1"/>
      <c r="F49" s="1"/>
      <c r="G49" s="44"/>
      <c r="H49" s="44"/>
    </row>
    <row r="50" spans="1:8" ht="12.75">
      <c r="A50" s="1">
        <v>10472</v>
      </c>
      <c r="B50" s="1" t="s">
        <v>341</v>
      </c>
      <c r="C50" s="60">
        <v>514671.3</v>
      </c>
      <c r="E50" s="1"/>
      <c r="F50" s="1"/>
      <c r="G50" s="44"/>
      <c r="H50" s="44"/>
    </row>
    <row r="51" spans="1:8" ht="12.75">
      <c r="A51" s="1">
        <v>10600</v>
      </c>
      <c r="B51" s="1" t="s">
        <v>342</v>
      </c>
      <c r="C51" s="60">
        <v>15075.48</v>
      </c>
      <c r="E51" s="1"/>
      <c r="F51" s="1"/>
      <c r="G51" s="44"/>
      <c r="H51" s="44"/>
    </row>
    <row r="52" spans="1:8" ht="12.75">
      <c r="A52" s="1">
        <v>10499</v>
      </c>
      <c r="B52" s="1" t="s">
        <v>217</v>
      </c>
      <c r="C52" s="60">
        <v>703579.19</v>
      </c>
      <c r="E52" s="1"/>
      <c r="F52" s="1"/>
      <c r="G52" s="44"/>
      <c r="H52" s="44"/>
    </row>
    <row r="53" spans="1:8" ht="12.75">
      <c r="A53" s="1">
        <v>10626</v>
      </c>
      <c r="B53" s="1" t="s">
        <v>343</v>
      </c>
      <c r="C53" s="60">
        <v>52002.57</v>
      </c>
      <c r="E53" s="1"/>
      <c r="F53" s="1"/>
      <c r="G53" s="44"/>
      <c r="H53" s="44"/>
    </row>
    <row r="54" spans="1:8" ht="12.75">
      <c r="A54" s="1">
        <v>10642</v>
      </c>
      <c r="B54" s="1" t="s">
        <v>344</v>
      </c>
      <c r="C54" s="60">
        <v>74370.69</v>
      </c>
      <c r="E54" s="1"/>
      <c r="F54" s="1"/>
      <c r="G54" s="44"/>
      <c r="H54" s="44"/>
    </row>
    <row r="55" spans="1:8" ht="12.75">
      <c r="A55" s="1">
        <v>10510</v>
      </c>
      <c r="B55" s="1" t="s">
        <v>345</v>
      </c>
      <c r="C55" s="60">
        <v>5811171.9</v>
      </c>
      <c r="E55" s="1"/>
      <c r="F55" s="1"/>
      <c r="G55" s="44"/>
      <c r="H55" s="44"/>
    </row>
    <row r="56" spans="1:8" ht="12.75">
      <c r="A56" s="1">
        <v>10669</v>
      </c>
      <c r="B56" s="1" t="s">
        <v>346</v>
      </c>
      <c r="C56" s="60">
        <v>47340.66</v>
      </c>
      <c r="E56" s="1"/>
      <c r="F56" s="1"/>
      <c r="G56" s="44"/>
      <c r="H56" s="44"/>
    </row>
    <row r="57" spans="1:8" ht="12.75">
      <c r="A57" s="1">
        <v>10537</v>
      </c>
      <c r="B57" s="1" t="s">
        <v>223</v>
      </c>
      <c r="C57" s="60">
        <v>1665987.21</v>
      </c>
      <c r="E57" s="1"/>
      <c r="F57" s="1"/>
      <c r="G57" s="44"/>
      <c r="H57" s="44"/>
    </row>
    <row r="58" spans="1:8" ht="12.75">
      <c r="A58" s="1">
        <v>10685</v>
      </c>
      <c r="B58" s="1" t="s">
        <v>225</v>
      </c>
      <c r="C58" s="60">
        <v>202760.59</v>
      </c>
      <c r="E58" s="1"/>
      <c r="F58" s="1"/>
      <c r="G58" s="44"/>
      <c r="H58" s="44"/>
    </row>
    <row r="59" spans="1:8" ht="12.75">
      <c r="A59" s="1">
        <v>10707</v>
      </c>
      <c r="B59" s="1" t="s">
        <v>227</v>
      </c>
      <c r="C59" s="60">
        <v>19675.12</v>
      </c>
      <c r="E59" s="1"/>
      <c r="F59" s="1"/>
      <c r="G59" s="44"/>
      <c r="H59" s="44"/>
    </row>
    <row r="60" spans="1:8" ht="12.75">
      <c r="A60" s="1">
        <v>10529</v>
      </c>
      <c r="B60" s="1" t="s">
        <v>229</v>
      </c>
      <c r="C60" s="60">
        <v>51113.77</v>
      </c>
      <c r="E60" s="1"/>
      <c r="F60" s="1"/>
      <c r="G60" s="44"/>
      <c r="H60" s="44"/>
    </row>
    <row r="61" spans="1:8" ht="12.75">
      <c r="A61" s="1">
        <v>10545</v>
      </c>
      <c r="B61" s="1" t="s">
        <v>347</v>
      </c>
      <c r="C61" s="60">
        <v>675807.52</v>
      </c>
      <c r="E61" s="1"/>
      <c r="F61" s="1"/>
      <c r="G61" s="44"/>
      <c r="H61" s="44"/>
    </row>
    <row r="62" spans="1:8" ht="12.75">
      <c r="A62" s="1">
        <v>10561</v>
      </c>
      <c r="B62" s="1" t="s">
        <v>348</v>
      </c>
      <c r="C62" s="60">
        <v>207802.63</v>
      </c>
      <c r="E62" s="1"/>
      <c r="F62" s="1"/>
      <c r="G62" s="44"/>
      <c r="H62" s="44"/>
    </row>
    <row r="63" spans="1:8" ht="12.75">
      <c r="A63" s="1">
        <v>10553</v>
      </c>
      <c r="B63" s="1" t="s">
        <v>349</v>
      </c>
      <c r="C63" s="60">
        <v>153693.82</v>
      </c>
      <c r="E63" s="1"/>
      <c r="F63" s="1"/>
      <c r="G63" s="44"/>
      <c r="H63" s="44"/>
    </row>
    <row r="64" spans="1:8" ht="12.75">
      <c r="A64" s="1">
        <v>10588</v>
      </c>
      <c r="B64" s="1" t="s">
        <v>350</v>
      </c>
      <c r="C64" s="60">
        <v>74869.98</v>
      </c>
      <c r="E64" s="1"/>
      <c r="F64" s="1"/>
      <c r="G64" s="44"/>
      <c r="H64" s="44"/>
    </row>
    <row r="65" spans="1:8" ht="12.75">
      <c r="A65" s="1">
        <v>10570</v>
      </c>
      <c r="B65" s="1" t="s">
        <v>235</v>
      </c>
      <c r="C65" s="60">
        <v>736940.45</v>
      </c>
      <c r="E65" s="1"/>
      <c r="F65" s="1"/>
      <c r="G65" s="44"/>
      <c r="H65" s="44"/>
    </row>
    <row r="66" spans="1:8" ht="12.75">
      <c r="A66" s="1">
        <v>10596</v>
      </c>
      <c r="B66" s="1" t="s">
        <v>460</v>
      </c>
      <c r="C66" s="60">
        <v>-48443.8</v>
      </c>
      <c r="E66" s="1"/>
      <c r="F66" s="1"/>
      <c r="G66" s="44"/>
      <c r="H66" s="44"/>
    </row>
    <row r="67" spans="1:8" ht="12.75">
      <c r="A67" s="1">
        <v>10618</v>
      </c>
      <c r="B67" s="1" t="s">
        <v>238</v>
      </c>
      <c r="C67" s="60">
        <v>1006861.51</v>
      </c>
      <c r="E67" s="1"/>
      <c r="F67" s="1"/>
      <c r="G67" s="44"/>
      <c r="H67" s="44"/>
    </row>
    <row r="68" spans="1:8" ht="12.75">
      <c r="A68" s="1">
        <v>10634</v>
      </c>
      <c r="B68" s="1" t="s">
        <v>351</v>
      </c>
      <c r="C68" s="60">
        <v>622176.5</v>
      </c>
      <c r="E68" s="1"/>
      <c r="F68" s="1"/>
      <c r="G68" s="44"/>
      <c r="H68" s="44"/>
    </row>
    <row r="69" spans="1:8" ht="12.75">
      <c r="A69" s="1">
        <v>10723</v>
      </c>
      <c r="B69" s="1" t="s">
        <v>241</v>
      </c>
      <c r="C69" s="60">
        <v>-186863.21</v>
      </c>
      <c r="E69" s="1"/>
      <c r="F69" s="1"/>
      <c r="G69" s="44"/>
      <c r="H69" s="44"/>
    </row>
    <row r="70" spans="1:8" ht="12.75">
      <c r="A70" s="1">
        <v>10766</v>
      </c>
      <c r="B70" s="1" t="s">
        <v>352</v>
      </c>
      <c r="C70" s="60">
        <v>23627.98</v>
      </c>
      <c r="E70" s="1"/>
      <c r="F70" s="1"/>
      <c r="G70" s="44"/>
      <c r="H70" s="44"/>
    </row>
    <row r="71" spans="1:8" ht="12.75">
      <c r="A71" s="1">
        <v>10782</v>
      </c>
      <c r="B71" s="1" t="s">
        <v>244</v>
      </c>
      <c r="C71" s="60">
        <v>58910.66</v>
      </c>
      <c r="E71" s="1"/>
      <c r="F71" s="1"/>
      <c r="G71" s="44"/>
      <c r="H71" s="44"/>
    </row>
    <row r="72" spans="1:8" ht="12.75">
      <c r="A72" s="1">
        <v>10650</v>
      </c>
      <c r="B72" s="1" t="s">
        <v>353</v>
      </c>
      <c r="C72" s="60">
        <v>2191643.69</v>
      </c>
      <c r="E72" s="1"/>
      <c r="F72" s="1"/>
      <c r="G72" s="44"/>
      <c r="H72" s="44"/>
    </row>
    <row r="73" spans="1:8" ht="12.75">
      <c r="A73" s="1">
        <v>12297</v>
      </c>
      <c r="B73" s="1" t="s">
        <v>247</v>
      </c>
      <c r="C73" s="60">
        <v>1009594.68</v>
      </c>
      <c r="E73" s="1"/>
      <c r="F73" s="1"/>
      <c r="G73" s="44"/>
      <c r="H73" s="44"/>
    </row>
    <row r="74" spans="1:8" ht="12.75">
      <c r="A74" s="1">
        <v>10677</v>
      </c>
      <c r="B74" s="1" t="s">
        <v>249</v>
      </c>
      <c r="C74" s="60">
        <v>906679.32</v>
      </c>
      <c r="E74" s="1"/>
      <c r="F74" s="1"/>
      <c r="G74" s="44"/>
      <c r="H74" s="44"/>
    </row>
    <row r="75" spans="1:8" ht="12.75">
      <c r="A75" s="1">
        <v>11428</v>
      </c>
      <c r="B75" s="1" t="s">
        <v>354</v>
      </c>
      <c r="C75" s="60">
        <v>-115636.85</v>
      </c>
      <c r="E75" s="1"/>
      <c r="F75" s="1"/>
      <c r="G75" s="44"/>
      <c r="H75" s="44"/>
    </row>
    <row r="76" spans="1:8" ht="12.75">
      <c r="A76" s="1">
        <v>11410</v>
      </c>
      <c r="B76" s="1" t="s">
        <v>355</v>
      </c>
      <c r="C76" s="60">
        <v>86916.93</v>
      </c>
      <c r="E76" s="1"/>
      <c r="F76" s="1"/>
      <c r="G76" s="44"/>
      <c r="H76" s="44"/>
    </row>
    <row r="77" spans="1:8" ht="12.75">
      <c r="A77" s="1">
        <v>10693</v>
      </c>
      <c r="B77" s="1" t="s">
        <v>356</v>
      </c>
      <c r="C77" s="60">
        <v>673052.8</v>
      </c>
      <c r="E77" s="1"/>
      <c r="F77" s="1"/>
      <c r="G77" s="44"/>
      <c r="H77" s="44"/>
    </row>
    <row r="78" spans="1:8" ht="12.75">
      <c r="A78" s="1">
        <v>10715</v>
      </c>
      <c r="B78" s="1" t="s">
        <v>254</v>
      </c>
      <c r="C78" s="60">
        <v>540126.6</v>
      </c>
      <c r="E78" s="1"/>
      <c r="F78" s="1"/>
      <c r="G78" s="44"/>
      <c r="H78" s="44"/>
    </row>
    <row r="79" spans="1:8" ht="12.75">
      <c r="A79" s="1">
        <v>10731</v>
      </c>
      <c r="B79" s="1" t="s">
        <v>256</v>
      </c>
      <c r="C79" s="60">
        <v>8890841.75</v>
      </c>
      <c r="E79" s="1"/>
      <c r="F79" s="1"/>
      <c r="G79" s="44"/>
      <c r="H79" s="44"/>
    </row>
    <row r="80" spans="1:8" ht="12.75">
      <c r="A80" s="1">
        <v>10740</v>
      </c>
      <c r="B80" s="1" t="s">
        <v>357</v>
      </c>
      <c r="C80" s="60">
        <v>55148.23</v>
      </c>
      <c r="E80" s="1"/>
      <c r="F80" s="1"/>
      <c r="G80" s="44"/>
      <c r="H80" s="44"/>
    </row>
    <row r="81" spans="1:8" ht="12.75">
      <c r="A81" s="1">
        <v>10758</v>
      </c>
      <c r="B81" s="1" t="s">
        <v>358</v>
      </c>
      <c r="C81" s="60">
        <v>243851.88</v>
      </c>
      <c r="E81" s="1"/>
      <c r="F81" s="1"/>
      <c r="G81" s="44"/>
      <c r="H81" s="44"/>
    </row>
    <row r="82" spans="1:8" ht="12.75">
      <c r="A82" s="1">
        <v>10804</v>
      </c>
      <c r="B82" s="1" t="s">
        <v>359</v>
      </c>
      <c r="C82" s="60">
        <v>28024.62</v>
      </c>
      <c r="E82" s="1"/>
      <c r="F82" s="1"/>
      <c r="G82" s="44"/>
      <c r="H82" s="44"/>
    </row>
    <row r="83" spans="1:8" ht="12.75">
      <c r="A83" s="1">
        <v>10774</v>
      </c>
      <c r="B83" s="1" t="s">
        <v>261</v>
      </c>
      <c r="C83" s="60">
        <v>36355380.89</v>
      </c>
      <c r="E83" s="1"/>
      <c r="F83" s="1"/>
      <c r="G83" s="44"/>
      <c r="H83" s="44"/>
    </row>
    <row r="84" spans="1:8" ht="12.75">
      <c r="A84" s="1">
        <v>10790</v>
      </c>
      <c r="B84" s="1" t="s">
        <v>360</v>
      </c>
      <c r="C84" s="60">
        <v>238686.15</v>
      </c>
      <c r="E84" s="1"/>
      <c r="F84" s="1"/>
      <c r="G84" s="44"/>
      <c r="H84" s="44"/>
    </row>
    <row r="85" spans="1:8" ht="12.75">
      <c r="A85" s="1">
        <v>10812</v>
      </c>
      <c r="B85" s="1" t="s">
        <v>361</v>
      </c>
      <c r="C85" s="60">
        <v>175821.12</v>
      </c>
      <c r="E85" s="1"/>
      <c r="F85" s="1"/>
      <c r="G85" s="44"/>
      <c r="H85" s="44"/>
    </row>
    <row r="86" spans="1:8" ht="12.75">
      <c r="A86" s="1">
        <v>10820</v>
      </c>
      <c r="B86" s="1" t="s">
        <v>265</v>
      </c>
      <c r="C86" s="60">
        <v>23202.16</v>
      </c>
      <c r="E86" s="1"/>
      <c r="F86" s="1"/>
      <c r="G86" s="44"/>
      <c r="H86" s="44"/>
    </row>
    <row r="87" spans="1:8" ht="12.75">
      <c r="A87" s="1">
        <v>10839</v>
      </c>
      <c r="B87" s="1" t="s">
        <v>267</v>
      </c>
      <c r="C87" s="60">
        <v>662163.65</v>
      </c>
      <c r="E87" s="1"/>
      <c r="F87" s="1"/>
      <c r="G87" s="44"/>
      <c r="H87" s="44"/>
    </row>
    <row r="88" spans="1:8" ht="12.75">
      <c r="A88" s="1">
        <v>10855</v>
      </c>
      <c r="B88" s="1" t="s">
        <v>269</v>
      </c>
      <c r="C88" s="60">
        <v>25179270.11</v>
      </c>
      <c r="E88" s="1"/>
      <c r="F88" s="1"/>
      <c r="G88" s="44"/>
      <c r="H88" s="44"/>
    </row>
    <row r="89" spans="1:8" ht="12.75">
      <c r="A89" s="1">
        <v>10847</v>
      </c>
      <c r="B89" s="1" t="s">
        <v>304</v>
      </c>
      <c r="C89" s="60">
        <v>111822.86</v>
      </c>
      <c r="E89" s="1"/>
      <c r="F89" s="1"/>
      <c r="G89" s="44"/>
      <c r="H89" s="44"/>
    </row>
    <row r="90" spans="1:8" ht="12.75">
      <c r="A90" s="1">
        <v>10871</v>
      </c>
      <c r="B90" s="1" t="s">
        <v>362</v>
      </c>
      <c r="C90" s="60">
        <v>136363.5</v>
      </c>
      <c r="E90" s="1"/>
      <c r="F90" s="1"/>
      <c r="G90" s="44"/>
      <c r="H90" s="44"/>
    </row>
    <row r="91" spans="1:8" ht="12.75">
      <c r="A91" s="1">
        <v>10898</v>
      </c>
      <c r="B91" s="1" t="s">
        <v>273</v>
      </c>
      <c r="C91" s="60">
        <v>61404068.21</v>
      </c>
      <c r="E91" s="1"/>
      <c r="F91" s="1"/>
      <c r="G91" s="44"/>
      <c r="H91" s="44"/>
    </row>
    <row r="92" spans="1:8" ht="12.75">
      <c r="A92" s="1">
        <v>10863</v>
      </c>
      <c r="B92" s="1" t="s">
        <v>275</v>
      </c>
      <c r="C92" s="60">
        <v>3962.55</v>
      </c>
      <c r="E92" s="1"/>
      <c r="F92" s="1"/>
      <c r="G92" s="44"/>
      <c r="H92" s="44"/>
    </row>
    <row r="93" spans="1:8" ht="12.75">
      <c r="A93" s="1">
        <v>10910</v>
      </c>
      <c r="B93" s="1" t="s">
        <v>363</v>
      </c>
      <c r="C93" s="60">
        <v>248158.1</v>
      </c>
      <c r="E93" s="1"/>
      <c r="F93" s="1"/>
      <c r="G93" s="44"/>
      <c r="H93" s="44"/>
    </row>
    <row r="94" spans="1:8" ht="12.75">
      <c r="A94" s="1">
        <v>10880</v>
      </c>
      <c r="B94" s="1" t="s">
        <v>278</v>
      </c>
      <c r="C94" s="60">
        <v>331049.32</v>
      </c>
      <c r="E94" s="1"/>
      <c r="F94" s="1"/>
      <c r="G94" s="44"/>
      <c r="H94" s="44"/>
    </row>
    <row r="95" spans="1:8" ht="12.75">
      <c r="A95" s="1">
        <v>10936</v>
      </c>
      <c r="B95" s="1" t="s">
        <v>280</v>
      </c>
      <c r="C95" s="60">
        <v>1365689.35</v>
      </c>
      <c r="E95" s="1"/>
      <c r="F95" s="1"/>
      <c r="G95" s="44"/>
      <c r="H95" s="44"/>
    </row>
    <row r="96" spans="1:8" ht="12.75">
      <c r="A96" s="1">
        <v>10952</v>
      </c>
      <c r="B96" s="1" t="s">
        <v>461</v>
      </c>
      <c r="C96" s="60">
        <v>757095.14</v>
      </c>
      <c r="E96" s="1"/>
      <c r="F96" s="1"/>
      <c r="G96" s="44"/>
      <c r="H96" s="44"/>
    </row>
    <row r="97" spans="1:8" ht="12.75">
      <c r="A97" s="1">
        <v>10995</v>
      </c>
      <c r="B97" s="1" t="s">
        <v>364</v>
      </c>
      <c r="C97" s="60">
        <v>517097.82</v>
      </c>
      <c r="E97" s="1"/>
      <c r="F97" s="1"/>
      <c r="G97" s="44"/>
      <c r="H97" s="44"/>
    </row>
    <row r="98" spans="1:8" ht="12.75">
      <c r="A98" s="1">
        <v>11010</v>
      </c>
      <c r="B98" s="1" t="s">
        <v>284</v>
      </c>
      <c r="C98" s="60">
        <v>1332309.85</v>
      </c>
      <c r="E98" s="1"/>
      <c r="F98" s="1"/>
      <c r="G98" s="44"/>
      <c r="H98" s="44"/>
    </row>
    <row r="99" spans="1:8" ht="12.75">
      <c r="A99" s="1">
        <v>10979</v>
      </c>
      <c r="B99" s="1" t="s">
        <v>462</v>
      </c>
      <c r="C99" s="60">
        <v>172332.16</v>
      </c>
      <c r="E99" s="1"/>
      <c r="F99" s="1"/>
      <c r="G99" s="44"/>
      <c r="H99" s="44"/>
    </row>
    <row r="100" spans="1:8" ht="12.75">
      <c r="A100" s="1">
        <v>11029</v>
      </c>
      <c r="B100" s="1" t="s">
        <v>365</v>
      </c>
      <c r="C100" s="60">
        <v>263946.17</v>
      </c>
      <c r="E100" s="1"/>
      <c r="F100" s="1"/>
      <c r="G100" s="44"/>
      <c r="H100" s="44"/>
    </row>
    <row r="101" spans="1:8" ht="12.75">
      <c r="A101" s="1">
        <v>11037</v>
      </c>
      <c r="B101" s="1" t="s">
        <v>366</v>
      </c>
      <c r="C101" s="60">
        <v>1510373.18</v>
      </c>
      <c r="E101" s="1"/>
      <c r="F101" s="1"/>
      <c r="G101" s="44"/>
      <c r="H101" s="44"/>
    </row>
    <row r="102" spans="1:8" ht="12.75">
      <c r="A102" s="1">
        <v>11045</v>
      </c>
      <c r="B102" s="1" t="s">
        <v>289</v>
      </c>
      <c r="C102" s="60">
        <v>174790.12</v>
      </c>
      <c r="E102" s="1"/>
      <c r="F102" s="1"/>
      <c r="G102" s="44"/>
      <c r="H102" s="44"/>
    </row>
    <row r="103" spans="1:8" ht="12.75">
      <c r="A103" s="1">
        <v>10901</v>
      </c>
      <c r="B103" s="1" t="s">
        <v>367</v>
      </c>
      <c r="C103" s="60">
        <v>23517.14</v>
      </c>
      <c r="E103" s="1"/>
      <c r="F103" s="1"/>
      <c r="G103" s="44"/>
      <c r="H103" s="44"/>
    </row>
    <row r="104" spans="1:8" ht="12.75">
      <c r="A104" s="1">
        <v>11053</v>
      </c>
      <c r="B104" s="1" t="s">
        <v>292</v>
      </c>
      <c r="C104" s="60">
        <v>193697.3</v>
      </c>
      <c r="E104" s="1"/>
      <c r="F104" s="1"/>
      <c r="G104" s="44"/>
      <c r="H104" s="44"/>
    </row>
    <row r="105" spans="1:8" ht="12.75">
      <c r="A105" s="1">
        <v>10928</v>
      </c>
      <c r="B105" s="1" t="s">
        <v>368</v>
      </c>
      <c r="C105" s="60">
        <v>44051.74</v>
      </c>
      <c r="E105" s="1"/>
      <c r="F105" s="1"/>
      <c r="G105" s="44"/>
      <c r="H105" s="44"/>
    </row>
    <row r="106" spans="1:8" ht="12.75">
      <c r="A106" s="1">
        <v>11070</v>
      </c>
      <c r="B106" s="1" t="s">
        <v>295</v>
      </c>
      <c r="C106" s="60">
        <v>342582.38</v>
      </c>
      <c r="E106" s="1"/>
      <c r="F106" s="1"/>
      <c r="G106" s="44"/>
      <c r="H106" s="44"/>
    </row>
    <row r="107" spans="1:8" ht="12.75">
      <c r="A107" s="1">
        <v>10944</v>
      </c>
      <c r="B107" s="1" t="s">
        <v>297</v>
      </c>
      <c r="C107" s="60">
        <v>23076.83</v>
      </c>
      <c r="E107" s="1"/>
      <c r="F107" s="1"/>
      <c r="G107" s="44"/>
      <c r="H107" s="44"/>
    </row>
    <row r="108" spans="1:8" ht="12.75">
      <c r="A108" s="1">
        <v>11096</v>
      </c>
      <c r="B108" s="1" t="s">
        <v>369</v>
      </c>
      <c r="C108" s="60">
        <v>2537993.87</v>
      </c>
      <c r="E108" s="1"/>
      <c r="F108" s="1"/>
      <c r="G108" s="44"/>
      <c r="H108" s="44"/>
    </row>
    <row r="109" spans="1:8" ht="12.75">
      <c r="A109" s="1">
        <v>10960</v>
      </c>
      <c r="B109" s="1" t="s">
        <v>370</v>
      </c>
      <c r="C109" s="60">
        <v>-25142.27</v>
      </c>
      <c r="E109" s="1"/>
      <c r="F109" s="1"/>
      <c r="G109" s="44"/>
      <c r="H109" s="44"/>
    </row>
    <row r="110" spans="1:8" ht="12.75">
      <c r="A110" s="1">
        <v>10987</v>
      </c>
      <c r="B110" s="1" t="s">
        <v>371</v>
      </c>
      <c r="C110" s="60">
        <v>13028.85</v>
      </c>
      <c r="E110" s="1"/>
      <c r="F110" s="1"/>
      <c r="G110" s="44"/>
      <c r="H110" s="44"/>
    </row>
    <row r="111" spans="1:8" ht="12.75">
      <c r="A111" s="1">
        <v>11002</v>
      </c>
      <c r="B111" s="1" t="s">
        <v>302</v>
      </c>
      <c r="C111" s="60">
        <v>26836.91</v>
      </c>
      <c r="E111" s="1"/>
      <c r="F111" s="1"/>
      <c r="G111" s="44"/>
      <c r="H111" s="44"/>
    </row>
    <row r="112" spans="1:8" ht="12.75">
      <c r="A112" s="1">
        <v>11100</v>
      </c>
      <c r="B112" s="1" t="s">
        <v>24</v>
      </c>
      <c r="C112" s="60">
        <v>294344.55</v>
      </c>
      <c r="E112" s="1"/>
      <c r="F112" s="1"/>
      <c r="G112" s="44"/>
      <c r="H112" s="44"/>
    </row>
    <row r="113" spans="1:8" ht="12.75">
      <c r="A113" s="1">
        <v>11061</v>
      </c>
      <c r="B113" s="1" t="s">
        <v>372</v>
      </c>
      <c r="C113" s="60">
        <v>64232.9</v>
      </c>
      <c r="E113" s="1"/>
      <c r="F113" s="1"/>
      <c r="G113" s="44"/>
      <c r="H113" s="44"/>
    </row>
    <row r="114" spans="1:8" ht="12.75">
      <c r="A114" s="1">
        <v>11126</v>
      </c>
      <c r="B114" s="1" t="s">
        <v>373</v>
      </c>
      <c r="C114" s="60">
        <v>111679.04</v>
      </c>
      <c r="E114" s="1"/>
      <c r="F114" s="1"/>
      <c r="G114" s="44"/>
      <c r="H114" s="44"/>
    </row>
    <row r="115" spans="1:8" ht="12.75">
      <c r="A115" s="1">
        <v>11088</v>
      </c>
      <c r="B115" s="1" t="s">
        <v>374</v>
      </c>
      <c r="C115" s="60">
        <v>617375.31</v>
      </c>
      <c r="E115" s="1"/>
      <c r="F115" s="1"/>
      <c r="G115" s="44"/>
      <c r="H115" s="44"/>
    </row>
    <row r="116" spans="1:8" ht="12.75">
      <c r="A116" s="1">
        <v>11142</v>
      </c>
      <c r="B116" s="1" t="s">
        <v>375</v>
      </c>
      <c r="C116" s="60">
        <v>42892.78</v>
      </c>
      <c r="E116" s="1"/>
      <c r="F116" s="1"/>
      <c r="G116" s="44"/>
      <c r="H116" s="44"/>
    </row>
    <row r="117" spans="1:8" ht="12.75">
      <c r="A117" s="1">
        <v>11169</v>
      </c>
      <c r="B117" s="1" t="s">
        <v>376</v>
      </c>
      <c r="C117" s="60">
        <v>39097.31</v>
      </c>
      <c r="E117" s="1"/>
      <c r="F117" s="1"/>
      <c r="G117" s="44"/>
      <c r="H117" s="44"/>
    </row>
    <row r="118" spans="1:8" ht="12.75">
      <c r="A118" s="1">
        <v>11118</v>
      </c>
      <c r="B118" s="1" t="s">
        <v>31</v>
      </c>
      <c r="C118" s="60">
        <v>14112034.06</v>
      </c>
      <c r="E118" s="1"/>
      <c r="F118" s="1"/>
      <c r="G118" s="44"/>
      <c r="H118" s="44"/>
    </row>
    <row r="119" spans="1:8" ht="12.75">
      <c r="A119" s="1">
        <v>11134</v>
      </c>
      <c r="B119" s="1" t="s">
        <v>33</v>
      </c>
      <c r="C119" s="60">
        <v>10184529.19</v>
      </c>
      <c r="E119" s="1"/>
      <c r="F119" s="1"/>
      <c r="G119" s="44"/>
      <c r="H119" s="44"/>
    </row>
    <row r="120" spans="1:8" ht="12.75">
      <c r="A120" s="1">
        <v>11150</v>
      </c>
      <c r="B120" s="1" t="s">
        <v>377</v>
      </c>
      <c r="C120" s="60">
        <v>3321462.13</v>
      </c>
      <c r="E120" s="1"/>
      <c r="F120" s="1"/>
      <c r="G120" s="44"/>
      <c r="H120" s="44"/>
    </row>
    <row r="121" spans="1:8" ht="12.75">
      <c r="A121" s="1">
        <v>11207</v>
      </c>
      <c r="B121" s="1" t="s">
        <v>36</v>
      </c>
      <c r="C121" s="60">
        <v>46372.07</v>
      </c>
      <c r="E121" s="1"/>
      <c r="F121" s="1"/>
      <c r="G121" s="44"/>
      <c r="H121" s="44"/>
    </row>
    <row r="122" spans="1:8" ht="12.75">
      <c r="A122" s="1">
        <v>11177</v>
      </c>
      <c r="B122" s="1" t="s">
        <v>378</v>
      </c>
      <c r="C122" s="60">
        <v>-23866.3</v>
      </c>
      <c r="E122" s="1"/>
      <c r="F122" s="1"/>
      <c r="G122" s="44"/>
      <c r="H122" s="44"/>
    </row>
    <row r="123" spans="1:8" ht="12.75">
      <c r="A123" s="1">
        <v>11185</v>
      </c>
      <c r="B123" s="1" t="s">
        <v>379</v>
      </c>
      <c r="C123" s="60">
        <v>490796.97</v>
      </c>
      <c r="E123" s="1"/>
      <c r="F123" s="1"/>
      <c r="G123" s="44"/>
      <c r="H123" s="44"/>
    </row>
    <row r="124" spans="1:8" ht="12.75">
      <c r="A124" s="1">
        <v>11193</v>
      </c>
      <c r="B124" s="1" t="s">
        <v>40</v>
      </c>
      <c r="C124" s="60">
        <v>248460.26</v>
      </c>
      <c r="E124" s="1"/>
      <c r="F124" s="1"/>
      <c r="G124" s="44"/>
      <c r="H124" s="44"/>
    </row>
    <row r="125" spans="1:8" ht="12.75">
      <c r="A125" s="1">
        <v>11223</v>
      </c>
      <c r="B125" s="1" t="s">
        <v>380</v>
      </c>
      <c r="C125" s="60">
        <v>80415.66</v>
      </c>
      <c r="E125" s="1"/>
      <c r="F125" s="1"/>
      <c r="G125" s="44"/>
      <c r="H125" s="44"/>
    </row>
    <row r="126" spans="1:8" ht="12.75">
      <c r="A126" s="1">
        <v>11215</v>
      </c>
      <c r="B126" s="1" t="s">
        <v>381</v>
      </c>
      <c r="C126" s="60">
        <v>885785.01</v>
      </c>
      <c r="E126" s="1"/>
      <c r="F126" s="1"/>
      <c r="G126" s="44"/>
      <c r="H126" s="44"/>
    </row>
    <row r="127" spans="1:8" ht="12.75">
      <c r="A127" s="1">
        <v>11231</v>
      </c>
      <c r="B127" s="1" t="s">
        <v>44</v>
      </c>
      <c r="C127" s="60">
        <v>4309765.59</v>
      </c>
      <c r="E127" s="1"/>
      <c r="F127" s="1"/>
      <c r="G127" s="44"/>
      <c r="H127" s="44"/>
    </row>
    <row r="128" spans="1:8" ht="12.75">
      <c r="A128" s="1">
        <v>11258</v>
      </c>
      <c r="B128" s="1" t="s">
        <v>382</v>
      </c>
      <c r="C128" s="60">
        <v>63111.27</v>
      </c>
      <c r="E128" s="1"/>
      <c r="F128" s="1"/>
      <c r="G128" s="44"/>
      <c r="H128" s="44"/>
    </row>
    <row r="129" spans="1:8" ht="12.75">
      <c r="A129" s="1">
        <v>11240</v>
      </c>
      <c r="B129" s="1" t="s">
        <v>383</v>
      </c>
      <c r="C129" s="60">
        <v>71605.76</v>
      </c>
      <c r="E129" s="1"/>
      <c r="F129" s="1"/>
      <c r="G129" s="44"/>
      <c r="H129" s="44"/>
    </row>
    <row r="130" spans="1:8" ht="12.75">
      <c r="A130" s="1">
        <v>11274</v>
      </c>
      <c r="B130" s="1" t="s">
        <v>48</v>
      </c>
      <c r="C130" s="60">
        <v>1157346.08</v>
      </c>
      <c r="E130" s="1"/>
      <c r="F130" s="1"/>
      <c r="G130" s="44"/>
      <c r="H130" s="44"/>
    </row>
    <row r="131" spans="1:8" ht="12.75">
      <c r="A131" s="1">
        <v>11290</v>
      </c>
      <c r="B131" s="1" t="s">
        <v>384</v>
      </c>
      <c r="C131" s="60">
        <v>316985.61</v>
      </c>
      <c r="E131" s="1"/>
      <c r="F131" s="1"/>
      <c r="G131" s="44"/>
      <c r="H131" s="44"/>
    </row>
    <row r="132" spans="1:8" ht="12.75">
      <c r="A132" s="1">
        <v>11312</v>
      </c>
      <c r="B132" s="1" t="s">
        <v>385</v>
      </c>
      <c r="C132" s="60">
        <v>-1608695.52</v>
      </c>
      <c r="E132" s="1"/>
      <c r="F132" s="1"/>
      <c r="G132" s="44"/>
      <c r="H132" s="44"/>
    </row>
    <row r="133" spans="1:8" ht="12.75">
      <c r="A133" s="1">
        <v>11266</v>
      </c>
      <c r="B133" s="1" t="s">
        <v>386</v>
      </c>
      <c r="C133" s="60">
        <v>7109.74</v>
      </c>
      <c r="E133" s="1"/>
      <c r="F133" s="1"/>
      <c r="G133" s="44"/>
      <c r="H133" s="44"/>
    </row>
    <row r="134" spans="1:8" ht="12.75">
      <c r="A134" s="1">
        <v>11282</v>
      </c>
      <c r="B134" s="1" t="s">
        <v>463</v>
      </c>
      <c r="C134" s="60">
        <v>113118.39</v>
      </c>
      <c r="E134" s="1"/>
      <c r="F134" s="1"/>
      <c r="G134" s="44"/>
      <c r="H134" s="44"/>
    </row>
    <row r="135" spans="1:8" ht="12.75">
      <c r="A135" s="1">
        <v>11304</v>
      </c>
      <c r="B135" s="1" t="s">
        <v>54</v>
      </c>
      <c r="C135" s="60">
        <v>47428.17</v>
      </c>
      <c r="E135" s="1"/>
      <c r="F135" s="1"/>
      <c r="G135" s="44"/>
      <c r="H135" s="44"/>
    </row>
    <row r="136" spans="1:8" ht="12.75">
      <c r="A136" s="1">
        <v>11339</v>
      </c>
      <c r="B136" s="1" t="s">
        <v>387</v>
      </c>
      <c r="C136" s="60">
        <v>314107.89</v>
      </c>
      <c r="E136" s="1"/>
      <c r="F136" s="1"/>
      <c r="G136" s="44"/>
      <c r="H136" s="44"/>
    </row>
    <row r="137" spans="1:8" ht="12.75">
      <c r="A137" s="1">
        <v>11320</v>
      </c>
      <c r="B137" s="1" t="s">
        <v>388</v>
      </c>
      <c r="C137" s="60">
        <v>42484.98</v>
      </c>
      <c r="E137" s="1"/>
      <c r="F137" s="1"/>
      <c r="G137" s="44"/>
      <c r="H137" s="44"/>
    </row>
    <row r="138" spans="1:8" ht="12.75">
      <c r="A138" s="1">
        <v>11355</v>
      </c>
      <c r="B138" s="1" t="s">
        <v>471</v>
      </c>
      <c r="C138" s="60">
        <v>400950.26</v>
      </c>
      <c r="E138" s="1"/>
      <c r="F138" s="1"/>
      <c r="G138" s="44"/>
      <c r="H138" s="44"/>
    </row>
    <row r="139" spans="1:8" ht="12.75">
      <c r="A139" s="1">
        <v>11487</v>
      </c>
      <c r="B139" s="1" t="s">
        <v>59</v>
      </c>
      <c r="C139" s="60">
        <v>19525.73</v>
      </c>
      <c r="E139" s="1"/>
      <c r="F139" s="1"/>
      <c r="G139" s="44"/>
      <c r="H139" s="44"/>
    </row>
    <row r="140" spans="1:8" ht="12.75">
      <c r="A140" s="1">
        <v>11371</v>
      </c>
      <c r="B140" s="1" t="s">
        <v>464</v>
      </c>
      <c r="C140" s="60">
        <v>281496.69</v>
      </c>
      <c r="E140" s="1"/>
      <c r="F140" s="1"/>
      <c r="G140" s="44"/>
      <c r="H140" s="44"/>
    </row>
    <row r="141" spans="1:8" ht="12.75">
      <c r="A141" s="1">
        <v>11347</v>
      </c>
      <c r="B141" s="1" t="s">
        <v>390</v>
      </c>
      <c r="C141" s="60">
        <v>11879.98</v>
      </c>
      <c r="E141" s="1"/>
      <c r="F141" s="1"/>
      <c r="G141" s="44"/>
      <c r="H141" s="44"/>
    </row>
    <row r="142" spans="1:8" ht="12.75">
      <c r="A142" s="1">
        <v>11398</v>
      </c>
      <c r="B142" s="1" t="s">
        <v>63</v>
      </c>
      <c r="C142" s="60">
        <v>5050148.91</v>
      </c>
      <c r="E142" s="1"/>
      <c r="F142" s="1"/>
      <c r="G142" s="44"/>
      <c r="H142" s="44"/>
    </row>
    <row r="143" spans="1:8" ht="12.75">
      <c r="A143" s="1">
        <v>11363</v>
      </c>
      <c r="B143" s="1" t="s">
        <v>465</v>
      </c>
      <c r="C143" s="60">
        <v>22157.84</v>
      </c>
      <c r="E143" s="1"/>
      <c r="F143" s="1"/>
      <c r="G143" s="44"/>
      <c r="H143" s="44"/>
    </row>
    <row r="144" spans="1:8" ht="12.75">
      <c r="A144" s="1">
        <v>11436</v>
      </c>
      <c r="B144" s="1" t="s">
        <v>66</v>
      </c>
      <c r="C144" s="60">
        <v>-63207.19</v>
      </c>
      <c r="E144" s="1"/>
      <c r="F144" s="1"/>
      <c r="G144" s="44"/>
      <c r="H144" s="44"/>
    </row>
    <row r="145" spans="1:8" ht="12.75">
      <c r="A145" s="1">
        <v>11452</v>
      </c>
      <c r="B145" s="1" t="s">
        <v>68</v>
      </c>
      <c r="C145" s="60">
        <v>34831.12</v>
      </c>
      <c r="E145" s="1"/>
      <c r="F145" s="1"/>
      <c r="G145" s="44"/>
      <c r="H145" s="44"/>
    </row>
    <row r="146" spans="1:8" ht="12.75">
      <c r="A146" s="1">
        <v>11380</v>
      </c>
      <c r="B146" s="1" t="s">
        <v>391</v>
      </c>
      <c r="C146" s="60">
        <v>81455.25</v>
      </c>
      <c r="E146" s="1"/>
      <c r="F146" s="1"/>
      <c r="G146" s="44"/>
      <c r="H146" s="44"/>
    </row>
    <row r="147" spans="1:8" ht="12.75">
      <c r="A147" s="1">
        <v>11495</v>
      </c>
      <c r="B147" s="1" t="s">
        <v>71</v>
      </c>
      <c r="C147" s="60">
        <v>668155.4</v>
      </c>
      <c r="E147" s="1"/>
      <c r="F147" s="1"/>
      <c r="G147" s="44"/>
      <c r="H147" s="44"/>
    </row>
    <row r="148" spans="1:8" ht="12.75">
      <c r="A148" s="1">
        <v>11479</v>
      </c>
      <c r="B148" s="1" t="s">
        <v>466</v>
      </c>
      <c r="C148" s="60">
        <v>122700.06</v>
      </c>
      <c r="E148" s="1"/>
      <c r="F148" s="1"/>
      <c r="G148" s="44"/>
      <c r="H148" s="44"/>
    </row>
    <row r="149" spans="1:8" ht="12.75">
      <c r="A149" s="1">
        <v>11401</v>
      </c>
      <c r="B149" s="1" t="s">
        <v>392</v>
      </c>
      <c r="C149" s="60">
        <v>45839.18</v>
      </c>
      <c r="E149" s="1"/>
      <c r="F149" s="1"/>
      <c r="G149" s="44"/>
      <c r="H149" s="44"/>
    </row>
    <row r="150" spans="1:8" ht="12.75">
      <c r="A150" s="1">
        <v>11517</v>
      </c>
      <c r="B150" s="1" t="s">
        <v>393</v>
      </c>
      <c r="C150" s="60">
        <v>284913.49</v>
      </c>
      <c r="E150" s="1"/>
      <c r="F150" s="1"/>
      <c r="G150" s="44"/>
      <c r="H150" s="44"/>
    </row>
    <row r="151" spans="1:8" ht="12.75">
      <c r="A151" s="1">
        <v>11533</v>
      </c>
      <c r="B151" s="1" t="s">
        <v>394</v>
      </c>
      <c r="C151" s="60">
        <v>83081710.56</v>
      </c>
      <c r="E151" s="1"/>
      <c r="F151" s="1"/>
      <c r="G151" s="44"/>
      <c r="H151" s="44"/>
    </row>
    <row r="152" spans="1:8" ht="12.75">
      <c r="A152" s="1">
        <v>11541</v>
      </c>
      <c r="B152" s="1" t="s">
        <v>395</v>
      </c>
      <c r="C152" s="60">
        <v>134052.64</v>
      </c>
      <c r="E152" s="1"/>
      <c r="F152" s="1"/>
      <c r="G152" s="44"/>
      <c r="H152" s="44"/>
    </row>
    <row r="153" spans="1:8" ht="12.75">
      <c r="A153" s="1">
        <v>11568</v>
      </c>
      <c r="B153" s="1" t="s">
        <v>396</v>
      </c>
      <c r="C153" s="60">
        <v>162732.66</v>
      </c>
      <c r="E153" s="1"/>
      <c r="F153" s="1"/>
      <c r="G153" s="44"/>
      <c r="H153" s="44"/>
    </row>
    <row r="154" spans="1:8" ht="12.75">
      <c r="A154" s="1">
        <v>12025</v>
      </c>
      <c r="B154" s="1" t="s">
        <v>467</v>
      </c>
      <c r="C154" s="60">
        <v>15949.35</v>
      </c>
      <c r="E154" s="1"/>
      <c r="F154" s="1"/>
      <c r="G154" s="44"/>
      <c r="H154" s="44"/>
    </row>
    <row r="155" spans="1:8" ht="12.75">
      <c r="A155" s="1">
        <v>11550</v>
      </c>
      <c r="B155" s="1" t="s">
        <v>79</v>
      </c>
      <c r="C155" s="60">
        <v>2729989.54</v>
      </c>
      <c r="E155" s="1"/>
      <c r="F155" s="1"/>
      <c r="G155" s="44"/>
      <c r="H155" s="44"/>
    </row>
    <row r="156" spans="1:8" ht="12.75">
      <c r="A156" s="1">
        <v>11444</v>
      </c>
      <c r="B156" s="1" t="s">
        <v>81</v>
      </c>
      <c r="C156" s="60">
        <v>97569.51</v>
      </c>
      <c r="E156" s="1"/>
      <c r="F156" s="1"/>
      <c r="G156" s="44"/>
      <c r="H156" s="44"/>
    </row>
    <row r="157" spans="1:8" ht="12.75">
      <c r="A157" s="1">
        <v>11576</v>
      </c>
      <c r="B157" s="1" t="s">
        <v>83</v>
      </c>
      <c r="C157" s="60">
        <v>3578768.48</v>
      </c>
      <c r="E157" s="1"/>
      <c r="F157" s="1"/>
      <c r="G157" s="44"/>
      <c r="H157" s="44"/>
    </row>
    <row r="158" spans="1:8" ht="12.75">
      <c r="A158" s="1">
        <v>11460</v>
      </c>
      <c r="B158" s="1" t="s">
        <v>85</v>
      </c>
      <c r="C158" s="60">
        <v>24522.52</v>
      </c>
      <c r="E158" s="1"/>
      <c r="F158" s="1"/>
      <c r="G158" s="44"/>
      <c r="H158" s="44"/>
    </row>
    <row r="159" spans="1:8" ht="12.75">
      <c r="A159" s="1">
        <v>11592</v>
      </c>
      <c r="B159" s="1" t="s">
        <v>87</v>
      </c>
      <c r="C159" s="60">
        <v>54765766.13</v>
      </c>
      <c r="E159" s="1"/>
      <c r="F159" s="1"/>
      <c r="G159" s="44"/>
      <c r="H159" s="44"/>
    </row>
    <row r="160" spans="1:8" ht="12.75">
      <c r="A160" s="1">
        <v>11614</v>
      </c>
      <c r="B160" s="1" t="s">
        <v>89</v>
      </c>
      <c r="C160" s="60">
        <v>628410.33</v>
      </c>
      <c r="E160" s="1"/>
      <c r="F160" s="1"/>
      <c r="G160" s="44"/>
      <c r="H160" s="44"/>
    </row>
    <row r="161" spans="1:8" ht="12.75">
      <c r="A161" s="1">
        <v>11630</v>
      </c>
      <c r="B161" s="1" t="s">
        <v>91</v>
      </c>
      <c r="C161" s="60">
        <v>1945868.58</v>
      </c>
      <c r="E161" s="1"/>
      <c r="F161" s="1"/>
      <c r="G161" s="44"/>
      <c r="H161" s="44"/>
    </row>
    <row r="162" spans="1:8" ht="12.75">
      <c r="A162" s="1">
        <v>11657</v>
      </c>
      <c r="B162" s="1" t="s">
        <v>93</v>
      </c>
      <c r="C162" s="60">
        <v>3635932.99</v>
      </c>
      <c r="E162" s="1"/>
      <c r="F162" s="1"/>
      <c r="G162" s="44"/>
      <c r="H162" s="44"/>
    </row>
    <row r="163" spans="1:8" ht="12.75">
      <c r="A163" s="1">
        <v>11673</v>
      </c>
      <c r="B163" s="1" t="s">
        <v>95</v>
      </c>
      <c r="C163" s="60">
        <v>13598806.17</v>
      </c>
      <c r="E163" s="1"/>
      <c r="F163" s="1"/>
      <c r="G163" s="44"/>
      <c r="H163" s="44"/>
    </row>
    <row r="164" spans="1:8" ht="12.75">
      <c r="A164" s="1">
        <v>11690</v>
      </c>
      <c r="B164" s="1" t="s">
        <v>97</v>
      </c>
      <c r="C164" s="60">
        <v>637658.67</v>
      </c>
      <c r="E164" s="1"/>
      <c r="F164" s="1"/>
      <c r="G164" s="44"/>
      <c r="H164" s="44"/>
    </row>
    <row r="165" spans="1:8" ht="12.75">
      <c r="A165" s="1">
        <v>11509</v>
      </c>
      <c r="B165" s="1" t="s">
        <v>397</v>
      </c>
      <c r="C165" s="60">
        <v>56939.25</v>
      </c>
      <c r="E165" s="1"/>
      <c r="F165" s="1"/>
      <c r="G165" s="44"/>
      <c r="H165" s="44"/>
    </row>
    <row r="166" spans="1:8" ht="12.75">
      <c r="A166" s="1">
        <v>11711</v>
      </c>
      <c r="B166" s="1" t="s">
        <v>398</v>
      </c>
      <c r="C166" s="60">
        <v>147919.83</v>
      </c>
      <c r="E166" s="1"/>
      <c r="F166" s="1"/>
      <c r="G166" s="44"/>
      <c r="H166" s="44"/>
    </row>
    <row r="167" spans="1:8" ht="12.75">
      <c r="A167" s="1">
        <v>11720</v>
      </c>
      <c r="B167" s="1" t="s">
        <v>101</v>
      </c>
      <c r="C167" s="60">
        <v>1597402.04</v>
      </c>
      <c r="E167" s="1"/>
      <c r="F167" s="1"/>
      <c r="G167" s="44"/>
      <c r="H167" s="44"/>
    </row>
    <row r="168" spans="1:8" ht="12.75">
      <c r="A168" s="1">
        <v>11738</v>
      </c>
      <c r="B168" s="1" t="s">
        <v>399</v>
      </c>
      <c r="C168" s="60">
        <v>510063.04</v>
      </c>
      <c r="E168" s="1"/>
      <c r="F168" s="1"/>
      <c r="G168" s="44"/>
      <c r="H168" s="44"/>
    </row>
    <row r="169" spans="1:8" ht="12.75">
      <c r="A169" s="1">
        <v>11754</v>
      </c>
      <c r="B169" s="1" t="s">
        <v>400</v>
      </c>
      <c r="C169" s="60">
        <v>1255276.88</v>
      </c>
      <c r="E169" s="1"/>
      <c r="F169" s="1"/>
      <c r="G169" s="44"/>
      <c r="H169" s="44"/>
    </row>
    <row r="170" spans="1:8" ht="12.75">
      <c r="A170" s="1">
        <v>11525</v>
      </c>
      <c r="B170" s="1" t="s">
        <v>105</v>
      </c>
      <c r="C170" s="60">
        <v>105218.68</v>
      </c>
      <c r="E170" s="1"/>
      <c r="F170" s="1"/>
      <c r="G170" s="44"/>
      <c r="H170" s="44"/>
    </row>
    <row r="171" spans="1:8" ht="12.75">
      <c r="A171" s="1">
        <v>11584</v>
      </c>
      <c r="B171" s="1" t="s">
        <v>401</v>
      </c>
      <c r="C171" s="60">
        <v>64059.79</v>
      </c>
      <c r="E171" s="1"/>
      <c r="F171" s="1"/>
      <c r="G171" s="44"/>
      <c r="H171" s="44"/>
    </row>
    <row r="172" spans="1:8" ht="12.75">
      <c r="A172" s="1">
        <v>11770</v>
      </c>
      <c r="B172" s="1" t="s">
        <v>108</v>
      </c>
      <c r="C172" s="60">
        <v>421564.36</v>
      </c>
      <c r="E172" s="1"/>
      <c r="F172" s="1"/>
      <c r="G172" s="44"/>
      <c r="H172" s="44"/>
    </row>
    <row r="173" spans="1:8" ht="12.75">
      <c r="A173" s="1">
        <v>11797</v>
      </c>
      <c r="B173" s="1" t="s">
        <v>402</v>
      </c>
      <c r="C173" s="60">
        <v>519015.27</v>
      </c>
      <c r="E173" s="1"/>
      <c r="F173" s="1"/>
      <c r="G173" s="44"/>
      <c r="H173" s="44"/>
    </row>
    <row r="174" spans="1:8" ht="12.75">
      <c r="A174" s="1">
        <v>11819</v>
      </c>
      <c r="B174" s="1" t="s">
        <v>468</v>
      </c>
      <c r="C174" s="60">
        <v>562211.23</v>
      </c>
      <c r="E174" s="1"/>
      <c r="F174" s="1"/>
      <c r="G174" s="44"/>
      <c r="H174" s="44"/>
    </row>
    <row r="175" spans="1:8" ht="12.75">
      <c r="A175" s="1">
        <v>11800</v>
      </c>
      <c r="B175" s="1" t="s">
        <v>114</v>
      </c>
      <c r="C175" s="60">
        <v>69786.78</v>
      </c>
      <c r="E175" s="1"/>
      <c r="F175" s="1"/>
      <c r="G175" s="44"/>
      <c r="H175" s="44"/>
    </row>
    <row r="176" spans="1:8" ht="12.75">
      <c r="A176" s="1">
        <v>11835</v>
      </c>
      <c r="B176" s="1" t="s">
        <v>116</v>
      </c>
      <c r="C176" s="60">
        <v>782968.45</v>
      </c>
      <c r="E176" s="1"/>
      <c r="F176" s="1"/>
      <c r="G176" s="44"/>
      <c r="H176" s="44"/>
    </row>
    <row r="177" spans="1:8" ht="12.75">
      <c r="A177" s="1">
        <v>11851</v>
      </c>
      <c r="B177" s="1" t="s">
        <v>118</v>
      </c>
      <c r="C177" s="60">
        <v>229050.8</v>
      </c>
      <c r="E177" s="1"/>
      <c r="F177" s="1"/>
      <c r="G177" s="44"/>
      <c r="H177" s="44"/>
    </row>
    <row r="178" spans="1:8" ht="12.75">
      <c r="A178" s="1">
        <v>11827</v>
      </c>
      <c r="B178" s="1" t="s">
        <v>403</v>
      </c>
      <c r="C178" s="60">
        <v>261866.5</v>
      </c>
      <c r="E178" s="1"/>
      <c r="F178" s="1"/>
      <c r="G178" s="44"/>
      <c r="H178" s="44"/>
    </row>
    <row r="179" spans="1:8" ht="12.75">
      <c r="A179" s="1">
        <v>11860</v>
      </c>
      <c r="B179" s="1" t="s">
        <v>404</v>
      </c>
      <c r="C179" s="60">
        <v>58645.76</v>
      </c>
      <c r="E179" s="1"/>
      <c r="F179" s="1"/>
      <c r="G179" s="44"/>
      <c r="H179" s="44"/>
    </row>
    <row r="180" spans="1:8" ht="12.75">
      <c r="A180" s="1">
        <v>11878</v>
      </c>
      <c r="B180" s="1" t="s">
        <v>405</v>
      </c>
      <c r="C180" s="60">
        <v>388187.33</v>
      </c>
      <c r="E180" s="1"/>
      <c r="F180" s="1"/>
      <c r="G180" s="44"/>
      <c r="H180" s="44"/>
    </row>
    <row r="181" spans="1:8" ht="12.75">
      <c r="A181" s="1">
        <v>11606</v>
      </c>
      <c r="B181" s="1" t="s">
        <v>472</v>
      </c>
      <c r="C181" s="60">
        <v>55572.9</v>
      </c>
      <c r="E181" s="1"/>
      <c r="F181" s="1"/>
      <c r="G181" s="44"/>
      <c r="H181" s="44"/>
    </row>
    <row r="182" spans="1:8" ht="12.75">
      <c r="A182" s="1">
        <v>11894</v>
      </c>
      <c r="B182" s="1" t="s">
        <v>407</v>
      </c>
      <c r="C182" s="60">
        <v>139166.69</v>
      </c>
      <c r="E182" s="1"/>
      <c r="F182" s="1"/>
      <c r="G182" s="44"/>
      <c r="H182" s="44"/>
    </row>
    <row r="183" spans="1:8" ht="12.75">
      <c r="A183" s="1">
        <v>11908</v>
      </c>
      <c r="B183" s="1" t="s">
        <v>408</v>
      </c>
      <c r="C183" s="60">
        <v>57864.47</v>
      </c>
      <c r="E183" s="1"/>
      <c r="F183" s="1"/>
      <c r="G183" s="44"/>
      <c r="H183" s="44"/>
    </row>
    <row r="184" spans="1:8" ht="12.75">
      <c r="A184" s="1">
        <v>11916</v>
      </c>
      <c r="B184" s="1" t="s">
        <v>409</v>
      </c>
      <c r="C184" s="60">
        <v>223013.92</v>
      </c>
      <c r="E184" s="1"/>
      <c r="F184" s="1"/>
      <c r="G184" s="44"/>
      <c r="H184" s="44"/>
    </row>
    <row r="185" spans="1:8" ht="12.75">
      <c r="A185" s="1">
        <v>11622</v>
      </c>
      <c r="B185" s="1" t="s">
        <v>473</v>
      </c>
      <c r="C185" s="60">
        <v>32119.73</v>
      </c>
      <c r="E185" s="1"/>
      <c r="F185" s="1"/>
      <c r="G185" s="44"/>
      <c r="H185" s="44"/>
    </row>
    <row r="186" spans="1:8" ht="12.75">
      <c r="A186" s="1">
        <v>11932</v>
      </c>
      <c r="B186" s="1" t="s">
        <v>410</v>
      </c>
      <c r="C186" s="60">
        <v>213679.17</v>
      </c>
      <c r="E186" s="1"/>
      <c r="F186" s="1"/>
      <c r="G186" s="44"/>
      <c r="H186" s="44"/>
    </row>
    <row r="187" spans="1:8" ht="12.75">
      <c r="A187" s="1">
        <v>11649</v>
      </c>
      <c r="B187" s="1" t="s">
        <v>411</v>
      </c>
      <c r="C187" s="60">
        <v>5133.97</v>
      </c>
      <c r="E187" s="1"/>
      <c r="F187" s="1"/>
      <c r="G187" s="44"/>
      <c r="H187" s="44"/>
    </row>
    <row r="188" spans="1:8" ht="12.75">
      <c r="A188" s="1">
        <v>11959</v>
      </c>
      <c r="B188" s="1" t="s">
        <v>412</v>
      </c>
      <c r="C188" s="60">
        <v>287003.87</v>
      </c>
      <c r="E188" s="1"/>
      <c r="F188" s="1"/>
      <c r="G188" s="44"/>
      <c r="H188" s="44"/>
    </row>
    <row r="189" spans="1:8" ht="12.75">
      <c r="A189" s="1">
        <v>11983</v>
      </c>
      <c r="B189" s="1" t="s">
        <v>413</v>
      </c>
      <c r="C189" s="60">
        <v>93005.78</v>
      </c>
      <c r="E189" s="1"/>
      <c r="F189" s="1"/>
      <c r="G189" s="44"/>
      <c r="H189" s="44"/>
    </row>
    <row r="190" spans="1:8" ht="12.75">
      <c r="A190" s="1">
        <v>11665</v>
      </c>
      <c r="B190" s="1" t="s">
        <v>414</v>
      </c>
      <c r="C190" s="60">
        <v>12698.01</v>
      </c>
      <c r="E190" s="1"/>
      <c r="F190" s="1"/>
      <c r="G190" s="44"/>
      <c r="H190" s="44"/>
    </row>
    <row r="191" spans="1:8" ht="12.75">
      <c r="A191" s="1">
        <v>11975</v>
      </c>
      <c r="B191" s="1" t="s">
        <v>415</v>
      </c>
      <c r="C191" s="60">
        <v>78356.46</v>
      </c>
      <c r="E191" s="1"/>
      <c r="F191" s="1"/>
      <c r="G191" s="44"/>
      <c r="H191" s="44"/>
    </row>
    <row r="192" spans="1:8" ht="12.75">
      <c r="A192" s="1">
        <v>11681</v>
      </c>
      <c r="B192" s="1" t="s">
        <v>416</v>
      </c>
      <c r="C192" s="60">
        <v>44053.51</v>
      </c>
      <c r="E192" s="1"/>
      <c r="F192" s="1"/>
      <c r="G192" s="44"/>
      <c r="H192" s="44"/>
    </row>
    <row r="193" spans="1:8" ht="12.75">
      <c r="A193" s="1">
        <v>11703</v>
      </c>
      <c r="B193" s="1" t="s">
        <v>417</v>
      </c>
      <c r="C193" s="60">
        <v>57352.3</v>
      </c>
      <c r="E193" s="1"/>
      <c r="F193" s="1"/>
      <c r="G193" s="44"/>
      <c r="H193" s="44"/>
    </row>
    <row r="194" spans="1:8" ht="12.75">
      <c r="A194" s="1">
        <v>11991</v>
      </c>
      <c r="B194" s="1" t="s">
        <v>418</v>
      </c>
      <c r="C194" s="60">
        <v>3796746.21</v>
      </c>
      <c r="E194" s="1"/>
      <c r="F194" s="1"/>
      <c r="G194" s="44"/>
      <c r="H194" s="44"/>
    </row>
    <row r="195" spans="1:8" ht="12.75">
      <c r="A195" s="1">
        <v>12009</v>
      </c>
      <c r="B195" s="1" t="s">
        <v>419</v>
      </c>
      <c r="C195" s="60">
        <v>131362.04</v>
      </c>
      <c r="E195" s="1"/>
      <c r="F195" s="1"/>
      <c r="G195" s="44"/>
      <c r="H195" s="44"/>
    </row>
    <row r="196" spans="1:8" ht="12.75">
      <c r="A196" s="1">
        <v>12017</v>
      </c>
      <c r="B196" s="1" t="s">
        <v>420</v>
      </c>
      <c r="C196" s="60">
        <v>247268.9</v>
      </c>
      <c r="E196" s="1"/>
      <c r="F196" s="1"/>
      <c r="G196" s="44"/>
      <c r="H196" s="44"/>
    </row>
    <row r="197" spans="1:8" ht="12.75">
      <c r="A197" s="1">
        <v>12033</v>
      </c>
      <c r="B197" s="1" t="s">
        <v>421</v>
      </c>
      <c r="C197" s="60">
        <v>341952.49</v>
      </c>
      <c r="E197" s="1"/>
      <c r="F197" s="1"/>
      <c r="G197" s="44"/>
      <c r="H197" s="44"/>
    </row>
    <row r="198" spans="1:8" ht="12.75">
      <c r="A198" s="1">
        <v>12050</v>
      </c>
      <c r="B198" s="1" t="s">
        <v>422</v>
      </c>
      <c r="C198" s="60">
        <v>296903.4</v>
      </c>
      <c r="E198" s="1"/>
      <c r="F198" s="1"/>
      <c r="G198" s="44"/>
      <c r="H198" s="44"/>
    </row>
    <row r="199" spans="1:8" ht="12.75">
      <c r="A199" s="1">
        <v>12068</v>
      </c>
      <c r="B199" s="1" t="s">
        <v>423</v>
      </c>
      <c r="C199" s="60">
        <v>64756.41</v>
      </c>
      <c r="E199" s="1"/>
      <c r="F199" s="1"/>
      <c r="G199" s="44"/>
      <c r="H199" s="44"/>
    </row>
    <row r="200" spans="1:8" ht="12.75">
      <c r="A200" s="1">
        <v>11746</v>
      </c>
      <c r="B200" s="1" t="s">
        <v>424</v>
      </c>
      <c r="C200" s="60">
        <v>57383.61</v>
      </c>
      <c r="E200" s="1"/>
      <c r="F200" s="1"/>
      <c r="G200" s="44"/>
      <c r="H200" s="44"/>
    </row>
    <row r="201" spans="1:8" ht="12.75">
      <c r="A201" s="1">
        <v>11762</v>
      </c>
      <c r="B201" s="1" t="s">
        <v>474</v>
      </c>
      <c r="C201" s="60">
        <v>36664.1</v>
      </c>
      <c r="E201" s="1"/>
      <c r="F201" s="1"/>
      <c r="G201" s="44"/>
      <c r="H201" s="44"/>
    </row>
    <row r="202" spans="1:8" ht="12.75">
      <c r="A202" s="1">
        <v>11789</v>
      </c>
      <c r="B202" s="1" t="s">
        <v>426</v>
      </c>
      <c r="C202" s="60">
        <v>2114.07</v>
      </c>
      <c r="E202" s="1"/>
      <c r="F202" s="1"/>
      <c r="G202" s="44"/>
      <c r="H202" s="44"/>
    </row>
    <row r="203" spans="1:8" ht="12.75">
      <c r="A203" s="1">
        <v>12076</v>
      </c>
      <c r="B203" s="1" t="s">
        <v>427</v>
      </c>
      <c r="C203" s="60">
        <v>78004.04</v>
      </c>
      <c r="E203" s="1"/>
      <c r="F203" s="1"/>
      <c r="G203" s="44"/>
      <c r="H203" s="44"/>
    </row>
    <row r="204" spans="1:8" ht="12.75">
      <c r="A204" s="1">
        <v>12092</v>
      </c>
      <c r="B204" s="1" t="s">
        <v>428</v>
      </c>
      <c r="C204" s="60">
        <v>834682.86</v>
      </c>
      <c r="E204" s="1"/>
      <c r="F204" s="1"/>
      <c r="G204" s="44"/>
      <c r="H204" s="44"/>
    </row>
    <row r="205" spans="1:8" ht="12.75">
      <c r="A205" s="1">
        <v>12114</v>
      </c>
      <c r="B205" s="1" t="s">
        <v>429</v>
      </c>
      <c r="C205" s="60">
        <v>7974708.44</v>
      </c>
      <c r="E205" s="1"/>
      <c r="F205" s="1"/>
      <c r="G205" s="44"/>
      <c r="H205" s="44"/>
    </row>
    <row r="206" spans="1:8" ht="12.75">
      <c r="A206" s="1">
        <v>11843</v>
      </c>
      <c r="B206" s="1" t="s">
        <v>430</v>
      </c>
      <c r="C206" s="60">
        <v>13907.62</v>
      </c>
      <c r="E206" s="1"/>
      <c r="F206" s="1"/>
      <c r="G206" s="44"/>
      <c r="H206" s="44"/>
    </row>
    <row r="207" spans="1:8" ht="12.75">
      <c r="A207" s="1">
        <v>11886</v>
      </c>
      <c r="B207" s="1" t="s">
        <v>431</v>
      </c>
      <c r="C207" s="60">
        <v>-817431.7</v>
      </c>
      <c r="E207" s="1"/>
      <c r="F207" s="1"/>
      <c r="G207" s="44"/>
      <c r="H207" s="44"/>
    </row>
    <row r="208" spans="1:8" ht="12.75">
      <c r="A208" s="1">
        <v>12122</v>
      </c>
      <c r="B208" s="1" t="s">
        <v>146</v>
      </c>
      <c r="C208" s="60">
        <v>116388.79</v>
      </c>
      <c r="E208" s="1"/>
      <c r="F208" s="1"/>
      <c r="G208" s="44"/>
      <c r="H208" s="44"/>
    </row>
    <row r="209" spans="1:8" ht="12.75">
      <c r="A209" s="1">
        <v>12130</v>
      </c>
      <c r="B209" s="1" t="s">
        <v>432</v>
      </c>
      <c r="C209" s="60">
        <v>2573243.08</v>
      </c>
      <c r="E209" s="1"/>
      <c r="F209" s="1"/>
      <c r="G209" s="44"/>
      <c r="H209" s="44"/>
    </row>
    <row r="210" spans="1:8" ht="12.75">
      <c r="A210" s="1">
        <v>12157</v>
      </c>
      <c r="B210" s="1" t="s">
        <v>433</v>
      </c>
      <c r="C210" s="60">
        <v>1104515.75</v>
      </c>
      <c r="E210" s="1"/>
      <c r="F210" s="1"/>
      <c r="G210" s="44"/>
      <c r="H210" s="44"/>
    </row>
    <row r="211" spans="1:8" ht="12.75">
      <c r="A211" s="1">
        <v>12173</v>
      </c>
      <c r="B211" s="1" t="s">
        <v>434</v>
      </c>
      <c r="C211" s="60">
        <v>193100.63</v>
      </c>
      <c r="E211" s="1"/>
      <c r="F211" s="1"/>
      <c r="G211" s="44"/>
      <c r="H211" s="44"/>
    </row>
    <row r="212" spans="1:8" ht="12.75">
      <c r="A212" s="1">
        <v>11924</v>
      </c>
      <c r="B212" s="1" t="s">
        <v>151</v>
      </c>
      <c r="C212" s="60">
        <v>1329957.31</v>
      </c>
      <c r="E212" s="1"/>
      <c r="F212" s="1"/>
      <c r="G212" s="44"/>
      <c r="H212" s="44"/>
    </row>
    <row r="213" spans="1:8" ht="12.75">
      <c r="A213" s="1">
        <v>11940</v>
      </c>
      <c r="B213" s="1" t="s">
        <v>435</v>
      </c>
      <c r="C213" s="60">
        <v>64683.22</v>
      </c>
      <c r="E213" s="1"/>
      <c r="F213" s="1"/>
      <c r="G213" s="44"/>
      <c r="H213" s="44"/>
    </row>
    <row r="214" spans="1:8" ht="12.75">
      <c r="A214" s="1">
        <v>11967</v>
      </c>
      <c r="B214" s="1" t="s">
        <v>436</v>
      </c>
      <c r="C214" s="60">
        <v>23350.06</v>
      </c>
      <c r="E214" s="1"/>
      <c r="F214" s="1"/>
      <c r="G214" s="44"/>
      <c r="H214" s="44"/>
    </row>
    <row r="215" spans="1:8" ht="12.75">
      <c r="A215" s="1">
        <v>12190</v>
      </c>
      <c r="B215" s="1" t="s">
        <v>155</v>
      </c>
      <c r="C215" s="60">
        <v>1135215133.27</v>
      </c>
      <c r="E215" s="1"/>
      <c r="F215" s="1"/>
      <c r="G215" s="44"/>
      <c r="H215" s="44"/>
    </row>
    <row r="216" spans="1:8" ht="12.75">
      <c r="A216" s="1">
        <v>12211</v>
      </c>
      <c r="B216" s="1" t="s">
        <v>437</v>
      </c>
      <c r="C216" s="60">
        <v>6554356.03</v>
      </c>
      <c r="E216" s="1"/>
      <c r="F216" s="1"/>
      <c r="G216" s="44"/>
      <c r="H216" s="44"/>
    </row>
    <row r="217" spans="1:8" ht="12.75">
      <c r="A217" s="1">
        <v>12238</v>
      </c>
      <c r="B217" s="1" t="s">
        <v>438</v>
      </c>
      <c r="C217" s="60">
        <v>3470399.34</v>
      </c>
      <c r="E217" s="1"/>
      <c r="F217" s="1"/>
      <c r="G217" s="44"/>
      <c r="H217" s="44"/>
    </row>
    <row r="218" spans="1:8" ht="12.75">
      <c r="A218" s="1">
        <v>12254</v>
      </c>
      <c r="B218" s="1" t="s">
        <v>439</v>
      </c>
      <c r="C218" s="60">
        <v>3858420.36</v>
      </c>
      <c r="E218" s="1"/>
      <c r="F218" s="1"/>
      <c r="G218" s="44"/>
      <c r="H218" s="44"/>
    </row>
    <row r="219" spans="1:8" ht="12.75">
      <c r="A219" s="1">
        <v>12262</v>
      </c>
      <c r="B219" s="1" t="s">
        <v>440</v>
      </c>
      <c r="C219" s="60">
        <v>38588.85</v>
      </c>
      <c r="E219" s="1"/>
      <c r="F219" s="1"/>
      <c r="G219" s="44"/>
      <c r="H219" s="44"/>
    </row>
    <row r="220" spans="1:8" ht="12.75">
      <c r="A220" s="1">
        <v>12270</v>
      </c>
      <c r="B220" s="1" t="s">
        <v>441</v>
      </c>
      <c r="C220" s="60">
        <v>313856.12</v>
      </c>
      <c r="E220" s="1"/>
      <c r="F220" s="1"/>
      <c r="G220" s="44"/>
      <c r="H220" s="44"/>
    </row>
    <row r="221" spans="1:8" ht="12.75">
      <c r="A221" s="1">
        <v>12106</v>
      </c>
      <c r="B221" s="1" t="s">
        <v>162</v>
      </c>
      <c r="C221" s="60">
        <v>32991.83</v>
      </c>
      <c r="E221" s="1"/>
      <c r="F221" s="1"/>
      <c r="G221" s="44"/>
      <c r="H221" s="44"/>
    </row>
    <row r="222" spans="1:8" ht="12.75">
      <c r="A222" s="1">
        <v>12149</v>
      </c>
      <c r="B222" s="1" t="s">
        <v>442</v>
      </c>
      <c r="C222" s="60">
        <v>-118814.54</v>
      </c>
      <c r="E222" s="1"/>
      <c r="F222" s="1"/>
      <c r="G222" s="44"/>
      <c r="H222" s="44"/>
    </row>
    <row r="223" spans="1:8" ht="12.75">
      <c r="A223" s="1">
        <v>12165</v>
      </c>
      <c r="B223" s="1" t="s">
        <v>165</v>
      </c>
      <c r="C223" s="60">
        <v>17585.2</v>
      </c>
      <c r="E223" s="1"/>
      <c r="F223" s="1"/>
      <c r="G223" s="44"/>
      <c r="H223" s="44"/>
    </row>
    <row r="224" spans="1:3" ht="12.75">
      <c r="A224" s="1"/>
      <c r="B224" s="1"/>
      <c r="C224" s="60"/>
    </row>
    <row r="225" spans="1:3" ht="12.75">
      <c r="A225" s="1"/>
      <c r="B225" s="1"/>
      <c r="C225" s="60"/>
    </row>
    <row r="226" spans="1:3" ht="12.75">
      <c r="A226" s="1"/>
      <c r="B226" s="1"/>
      <c r="C226" s="60"/>
    </row>
    <row r="227" spans="1:3" ht="12.75">
      <c r="A227" s="1"/>
      <c r="B227" s="1"/>
      <c r="C227" s="60"/>
    </row>
    <row r="228" spans="1:3" ht="12.75">
      <c r="A228" s="1"/>
      <c r="B228" s="1"/>
      <c r="C228" s="60"/>
    </row>
    <row r="229" spans="1:3" ht="12.75">
      <c r="A229" s="1"/>
      <c r="B229" s="1"/>
      <c r="C229" s="60"/>
    </row>
    <row r="230" spans="1:3" ht="12.75">
      <c r="A230" s="1"/>
      <c r="B230" s="1"/>
      <c r="C230" s="60"/>
    </row>
    <row r="231" spans="1:3" ht="12.75">
      <c r="A231" s="1"/>
      <c r="B231" s="1"/>
      <c r="C231" s="60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4"/>
  <sheetViews>
    <sheetView tabSelected="1" workbookViewId="0" topLeftCell="F1">
      <selection activeCell="L1" sqref="L1"/>
    </sheetView>
  </sheetViews>
  <sheetFormatPr defaultColWidth="9.140625" defaultRowHeight="12.75"/>
  <cols>
    <col min="1" max="1" width="9.28125" style="4" bestFit="1" customWidth="1"/>
    <col min="2" max="2" width="32.00390625" style="1" customWidth="1"/>
    <col min="3" max="3" width="24.57421875" style="65" customWidth="1"/>
    <col min="4" max="4" width="14.8515625" style="46" customWidth="1"/>
    <col min="5" max="5" width="21.8515625" style="2" bestFit="1" customWidth="1"/>
    <col min="6" max="6" width="16.8515625" style="6" bestFit="1" customWidth="1"/>
    <col min="7" max="7" width="17.28125" style="6" bestFit="1" customWidth="1"/>
    <col min="8" max="8" width="13.8515625" style="1" customWidth="1"/>
    <col min="9" max="9" width="13.7109375" style="6" customWidth="1"/>
    <col min="10" max="10" width="12.8515625" style="3" customWidth="1"/>
    <col min="11" max="11" width="14.00390625" style="7" customWidth="1"/>
    <col min="12" max="12" width="17.00390625" style="6" customWidth="1"/>
    <col min="14" max="14" width="15.57421875" style="0" bestFit="1" customWidth="1"/>
    <col min="15" max="15" width="12.7109375" style="0" customWidth="1"/>
  </cols>
  <sheetData>
    <row r="1" spans="1:15" ht="24.75" thickBot="1">
      <c r="A1" s="26" t="s">
        <v>308</v>
      </c>
      <c r="B1" s="19" t="s">
        <v>305</v>
      </c>
      <c r="C1" s="63" t="s">
        <v>477</v>
      </c>
      <c r="D1" s="45" t="s">
        <v>478</v>
      </c>
      <c r="E1" s="21" t="s">
        <v>479</v>
      </c>
      <c r="F1" s="20" t="s">
        <v>476</v>
      </c>
      <c r="G1" s="20" t="s">
        <v>480</v>
      </c>
      <c r="H1" s="21" t="s">
        <v>481</v>
      </c>
      <c r="I1" s="20" t="s">
        <v>167</v>
      </c>
      <c r="J1" s="21" t="s">
        <v>482</v>
      </c>
      <c r="K1" s="20" t="s">
        <v>166</v>
      </c>
      <c r="L1" s="20" t="s">
        <v>483</v>
      </c>
      <c r="N1" s="58"/>
      <c r="O1" s="58"/>
    </row>
    <row r="2" spans="1:15" ht="12.75">
      <c r="A2" s="16">
        <v>10022</v>
      </c>
      <c r="B2" s="5" t="s">
        <v>317</v>
      </c>
      <c r="C2" s="69">
        <v>260924.928</v>
      </c>
      <c r="D2" s="46">
        <f>IF(C2&lt;0,0,C2*75/$C$224)</f>
        <v>0.013072869846424194</v>
      </c>
      <c r="E2" s="64">
        <v>221569.12</v>
      </c>
      <c r="F2" s="50">
        <f aca="true" t="shared" si="0" ref="F2:F65">IF(E2&lt;0,0,E2*75/$E$224)</f>
        <v>0.011377128609934298</v>
      </c>
      <c r="G2" s="50">
        <f aca="true" t="shared" si="1" ref="G2:G65">(D2+F2)/2</f>
        <v>0.012224999228179247</v>
      </c>
      <c r="H2" s="24">
        <v>5416</v>
      </c>
      <c r="I2" s="50">
        <f aca="true" t="shared" si="2" ref="I2:I65">H2*12.5/$H$224</f>
        <v>0.02315539252152648</v>
      </c>
      <c r="J2" s="27">
        <v>1029.41</v>
      </c>
      <c r="K2" s="50">
        <f aca="true" t="shared" si="3" ref="K2:K65">J2*12.5/$J$224</f>
        <v>0.05083388609750435</v>
      </c>
      <c r="L2" s="29">
        <f aca="true" t="shared" si="4" ref="L2:L65">G2+I2+K2</f>
        <v>0.08621427784721007</v>
      </c>
      <c r="N2" s="57"/>
      <c r="O2" s="58"/>
    </row>
    <row r="3" spans="1:15" ht="12.75">
      <c r="A3" s="16">
        <v>10014</v>
      </c>
      <c r="B3" s="5" t="s">
        <v>318</v>
      </c>
      <c r="C3" s="69">
        <v>484242.318</v>
      </c>
      <c r="D3" s="46">
        <f aca="true" t="shared" si="5" ref="D3:D66">IF(C3&lt;0,0,C3*75/$C$224)</f>
        <v>0.02426152551183134</v>
      </c>
      <c r="E3" s="64">
        <v>375811.54</v>
      </c>
      <c r="F3" s="50">
        <f t="shared" si="0"/>
        <v>0.019297166607320858</v>
      </c>
      <c r="G3" s="50">
        <f t="shared" si="1"/>
        <v>0.0217793460595761</v>
      </c>
      <c r="H3" s="24">
        <v>5290</v>
      </c>
      <c r="I3" s="50">
        <f t="shared" si="2"/>
        <v>0.022616696166705145</v>
      </c>
      <c r="J3" s="27">
        <v>112.419</v>
      </c>
      <c r="K3" s="50">
        <f t="shared" si="3"/>
        <v>0.0055514271681791905</v>
      </c>
      <c r="L3" s="29">
        <f t="shared" si="4"/>
        <v>0.04994746939446043</v>
      </c>
      <c r="N3" s="57"/>
      <c r="O3" s="58"/>
    </row>
    <row r="4" spans="1:15" ht="12.75">
      <c r="A4" s="16">
        <v>10030</v>
      </c>
      <c r="B4" s="5" t="s">
        <v>319</v>
      </c>
      <c r="C4" s="69">
        <v>2973840.054</v>
      </c>
      <c r="D4" s="46">
        <f t="shared" si="5"/>
        <v>0.1489954381438982</v>
      </c>
      <c r="E4" s="64">
        <v>2847101.65</v>
      </c>
      <c r="F4" s="50">
        <f t="shared" si="0"/>
        <v>0.14619294257975185</v>
      </c>
      <c r="G4" s="50">
        <f t="shared" si="1"/>
        <v>0.14759419036182503</v>
      </c>
      <c r="H4" s="24">
        <v>15209</v>
      </c>
      <c r="I4" s="50">
        <f t="shared" si="2"/>
        <v>0.06502407032125114</v>
      </c>
      <c r="J4" s="27">
        <v>97.039</v>
      </c>
      <c r="K4" s="50">
        <f t="shared" si="3"/>
        <v>0.004791938559967091</v>
      </c>
      <c r="L4" s="29">
        <f t="shared" si="4"/>
        <v>0.21741019924304325</v>
      </c>
      <c r="N4" s="57"/>
      <c r="O4" s="58"/>
    </row>
    <row r="5" spans="1:15" ht="12.75">
      <c r="A5" s="16">
        <v>10049</v>
      </c>
      <c r="B5" s="5" t="s">
        <v>443</v>
      </c>
      <c r="C5" s="69">
        <v>644676.002</v>
      </c>
      <c r="D5" s="46">
        <f t="shared" si="5"/>
        <v>0.03229957954519049</v>
      </c>
      <c r="E5" s="64">
        <v>389823.02</v>
      </c>
      <c r="F5" s="50">
        <f t="shared" si="0"/>
        <v>0.020016627920230897</v>
      </c>
      <c r="G5" s="50">
        <f t="shared" si="1"/>
        <v>0.026158103732710693</v>
      </c>
      <c r="H5" s="24">
        <v>6496</v>
      </c>
      <c r="I5" s="50">
        <f t="shared" si="2"/>
        <v>0.02777278984856647</v>
      </c>
      <c r="J5" s="27">
        <v>448.101</v>
      </c>
      <c r="K5" s="50">
        <f t="shared" si="3"/>
        <v>0.02212793269365733</v>
      </c>
      <c r="L5" s="29">
        <f t="shared" si="4"/>
        <v>0.07605882627493449</v>
      </c>
      <c r="N5" s="57"/>
      <c r="O5" s="58"/>
    </row>
    <row r="6" spans="1:15" ht="12.75">
      <c r="A6" s="16">
        <v>10065</v>
      </c>
      <c r="B6" s="5" t="s">
        <v>320</v>
      </c>
      <c r="C6" s="69">
        <v>227230.883</v>
      </c>
      <c r="D6" s="46">
        <f t="shared" si="5"/>
        <v>0.01138472962823638</v>
      </c>
      <c r="E6" s="64">
        <v>197956.26</v>
      </c>
      <c r="F6" s="50">
        <f t="shared" si="0"/>
        <v>0.010164655747883966</v>
      </c>
      <c r="G6" s="50">
        <f t="shared" si="1"/>
        <v>0.010774692688060174</v>
      </c>
      <c r="H6" s="24">
        <v>4782</v>
      </c>
      <c r="I6" s="50">
        <f t="shared" si="2"/>
        <v>0.020444809275838187</v>
      </c>
      <c r="J6" s="27">
        <v>281.271</v>
      </c>
      <c r="K6" s="50">
        <f t="shared" si="3"/>
        <v>0.013889604702238314</v>
      </c>
      <c r="L6" s="29">
        <f t="shared" si="4"/>
        <v>0.04510910666613668</v>
      </c>
      <c r="N6" s="57"/>
      <c r="O6" s="58"/>
    </row>
    <row r="7" spans="1:15" ht="12.75">
      <c r="A7" s="16">
        <v>10057</v>
      </c>
      <c r="B7" s="5" t="s">
        <v>321</v>
      </c>
      <c r="C7" s="69">
        <v>651582.225</v>
      </c>
      <c r="D7" s="46">
        <f t="shared" si="5"/>
        <v>0.032645595370897194</v>
      </c>
      <c r="E7" s="64">
        <v>691096.65</v>
      </c>
      <c r="F7" s="50">
        <f t="shared" si="0"/>
        <v>0.03548642278736654</v>
      </c>
      <c r="G7" s="50">
        <f t="shared" si="1"/>
        <v>0.03406600907913186</v>
      </c>
      <c r="H7" s="24">
        <v>11884</v>
      </c>
      <c r="I7" s="50">
        <f t="shared" si="2"/>
        <v>0.05080847206902154</v>
      </c>
      <c r="J7" s="27">
        <v>1621.354</v>
      </c>
      <c r="K7" s="50">
        <f t="shared" si="3"/>
        <v>0.08006501254090503</v>
      </c>
      <c r="L7" s="29">
        <f t="shared" si="4"/>
        <v>0.16493949368905844</v>
      </c>
      <c r="N7" s="57"/>
      <c r="O7" s="58"/>
    </row>
    <row r="8" spans="1:15" ht="12.75">
      <c r="A8" s="16">
        <v>10073</v>
      </c>
      <c r="B8" s="5" t="s">
        <v>7</v>
      </c>
      <c r="C8" s="69">
        <v>10195985.067</v>
      </c>
      <c r="D8" s="46">
        <f t="shared" si="5"/>
        <v>0.5108395995685612</v>
      </c>
      <c r="E8" s="64">
        <v>9795382.84</v>
      </c>
      <c r="F8" s="50">
        <f t="shared" si="0"/>
        <v>0.5029732047237606</v>
      </c>
      <c r="G8" s="50">
        <f t="shared" si="1"/>
        <v>0.5069064021461609</v>
      </c>
      <c r="H8" s="24">
        <v>37304</v>
      </c>
      <c r="I8" s="50">
        <f t="shared" si="2"/>
        <v>0.15948832397027765</v>
      </c>
      <c r="J8" s="27">
        <v>956.617</v>
      </c>
      <c r="K8" s="50">
        <f t="shared" si="3"/>
        <v>0.04723925318088643</v>
      </c>
      <c r="L8" s="29">
        <f t="shared" si="4"/>
        <v>0.713633979297325</v>
      </c>
      <c r="N8" s="57"/>
      <c r="O8" s="58"/>
    </row>
    <row r="9" spans="1:15" ht="12.75">
      <c r="A9" s="16">
        <v>10081</v>
      </c>
      <c r="B9" s="5" t="s">
        <v>322</v>
      </c>
      <c r="C9" s="69">
        <v>22539.364</v>
      </c>
      <c r="D9" s="46">
        <f t="shared" si="5"/>
        <v>0.0011292680015348284</v>
      </c>
      <c r="E9" s="64">
        <v>-249418.7</v>
      </c>
      <c r="F9" s="50">
        <f t="shared" si="0"/>
        <v>0</v>
      </c>
      <c r="G9" s="50">
        <f t="shared" si="1"/>
        <v>0.0005646340007674142</v>
      </c>
      <c r="H9" s="24">
        <v>4222</v>
      </c>
      <c r="I9" s="50">
        <f t="shared" si="2"/>
        <v>0.018050603254410044</v>
      </c>
      <c r="J9" s="27">
        <v>2131.942</v>
      </c>
      <c r="K9" s="50">
        <f t="shared" si="3"/>
        <v>0.10527865164947456</v>
      </c>
      <c r="L9" s="29">
        <f t="shared" si="4"/>
        <v>0.12389388890465201</v>
      </c>
      <c r="N9" s="57"/>
      <c r="O9" s="58"/>
    </row>
    <row r="10" spans="1:15" ht="12.75">
      <c r="A10" s="16">
        <v>10090</v>
      </c>
      <c r="B10" s="5" t="s">
        <v>10</v>
      </c>
      <c r="C10" s="69">
        <v>2476579.576</v>
      </c>
      <c r="D10" s="46">
        <f t="shared" si="5"/>
        <v>0.1240816763255384</v>
      </c>
      <c r="E10" s="64">
        <v>2344808.4</v>
      </c>
      <c r="F10" s="50">
        <f t="shared" si="0"/>
        <v>0.12040119459089905</v>
      </c>
      <c r="G10" s="50">
        <f t="shared" si="1"/>
        <v>0.12224143545821872</v>
      </c>
      <c r="H10" s="24">
        <v>16994</v>
      </c>
      <c r="I10" s="50">
        <f t="shared" si="2"/>
        <v>0.07265560201455336</v>
      </c>
      <c r="J10" s="27">
        <v>1304.775</v>
      </c>
      <c r="K10" s="50">
        <f t="shared" si="3"/>
        <v>0.0644318432236633</v>
      </c>
      <c r="L10" s="29">
        <f t="shared" si="4"/>
        <v>0.2593288806964354</v>
      </c>
      <c r="N10" s="57"/>
      <c r="O10" s="58"/>
    </row>
    <row r="11" spans="1:15" ht="12.75">
      <c r="A11" s="16">
        <v>10111</v>
      </c>
      <c r="B11" s="5" t="s">
        <v>323</v>
      </c>
      <c r="C11" s="69">
        <v>933480.27</v>
      </c>
      <c r="D11" s="46">
        <f t="shared" si="5"/>
        <v>0.046769261057015274</v>
      </c>
      <c r="E11" s="64">
        <v>967192.79</v>
      </c>
      <c r="F11" s="50">
        <f t="shared" si="0"/>
        <v>0.04966340418931652</v>
      </c>
      <c r="G11" s="50">
        <f t="shared" si="1"/>
        <v>0.048216332623165895</v>
      </c>
      <c r="H11" s="24">
        <v>6991</v>
      </c>
      <c r="I11" s="50">
        <f t="shared" si="2"/>
        <v>0.02988909695679313</v>
      </c>
      <c r="J11" s="27">
        <v>201.208</v>
      </c>
      <c r="K11" s="50">
        <f t="shared" si="3"/>
        <v>0.009935967742596878</v>
      </c>
      <c r="L11" s="29">
        <f t="shared" si="4"/>
        <v>0.0880413973225559</v>
      </c>
      <c r="N11" s="57"/>
      <c r="O11" s="58"/>
    </row>
    <row r="12" spans="1:15" ht="12.75">
      <c r="A12" s="16">
        <v>10138</v>
      </c>
      <c r="B12" s="5" t="s">
        <v>324</v>
      </c>
      <c r="C12" s="69">
        <v>654641.464</v>
      </c>
      <c r="D12" s="46">
        <f t="shared" si="5"/>
        <v>0.03279886947001319</v>
      </c>
      <c r="E12" s="64">
        <v>764763.73</v>
      </c>
      <c r="F12" s="50">
        <f t="shared" si="0"/>
        <v>0.03926907915878832</v>
      </c>
      <c r="G12" s="50">
        <f t="shared" si="1"/>
        <v>0.03603397431440075</v>
      </c>
      <c r="H12" s="24">
        <v>7394</v>
      </c>
      <c r="I12" s="50">
        <f t="shared" si="2"/>
        <v>0.03161207021864231</v>
      </c>
      <c r="J12" s="27">
        <v>326.822</v>
      </c>
      <c r="K12" s="50">
        <f t="shared" si="3"/>
        <v>0.016138984779785082</v>
      </c>
      <c r="L12" s="29">
        <f t="shared" si="4"/>
        <v>0.08378502931282815</v>
      </c>
      <c r="N12" s="57"/>
      <c r="O12" s="58"/>
    </row>
    <row r="13" spans="1:15" ht="12.75">
      <c r="A13" s="16">
        <v>10154</v>
      </c>
      <c r="B13" s="5" t="s">
        <v>325</v>
      </c>
      <c r="C13" s="69">
        <v>738305.081</v>
      </c>
      <c r="D13" s="46">
        <f t="shared" si="5"/>
        <v>0.036990586928002035</v>
      </c>
      <c r="E13" s="64">
        <v>1204016.72</v>
      </c>
      <c r="F13" s="50">
        <f t="shared" si="0"/>
        <v>0.06182383660661401</v>
      </c>
      <c r="G13" s="50">
        <f t="shared" si="1"/>
        <v>0.04940721176730802</v>
      </c>
      <c r="H13" s="24">
        <v>2720</v>
      </c>
      <c r="I13" s="50">
        <f t="shared" si="2"/>
        <v>0.011629000675508127</v>
      </c>
      <c r="J13" s="27">
        <v>652.732</v>
      </c>
      <c r="K13" s="50">
        <f t="shared" si="3"/>
        <v>0.03223293356407671</v>
      </c>
      <c r="L13" s="29">
        <f t="shared" si="4"/>
        <v>0.09326914600689286</v>
      </c>
      <c r="N13" s="57"/>
      <c r="O13" s="58"/>
    </row>
    <row r="14" spans="1:15" ht="12.75">
      <c r="A14" s="16">
        <v>10170</v>
      </c>
      <c r="B14" s="5" t="s">
        <v>15</v>
      </c>
      <c r="C14" s="69">
        <v>-174139.31</v>
      </c>
      <c r="D14" s="46">
        <f t="shared" si="5"/>
        <v>0</v>
      </c>
      <c r="E14" s="64">
        <v>106500.14</v>
      </c>
      <c r="F14" s="50">
        <f t="shared" si="0"/>
        <v>0.005468567956383129</v>
      </c>
      <c r="G14" s="50">
        <f t="shared" si="1"/>
        <v>0.0027342839781915643</v>
      </c>
      <c r="H14" s="24">
        <v>6083</v>
      </c>
      <c r="I14" s="50">
        <f t="shared" si="2"/>
        <v>0.026007062907763213</v>
      </c>
      <c r="J14" s="27">
        <v>816.609</v>
      </c>
      <c r="K14" s="50">
        <f t="shared" si="3"/>
        <v>0.04032543776745604</v>
      </c>
      <c r="L14" s="29">
        <f t="shared" si="4"/>
        <v>0.06906678465341082</v>
      </c>
      <c r="N14" s="57"/>
      <c r="O14" s="58"/>
    </row>
    <row r="15" spans="1:15" ht="12.75">
      <c r="A15" s="16">
        <v>10197</v>
      </c>
      <c r="B15" s="5" t="s">
        <v>17</v>
      </c>
      <c r="C15" s="69">
        <v>332886.392</v>
      </c>
      <c r="D15" s="46">
        <f t="shared" si="5"/>
        <v>0.01667828562651455</v>
      </c>
      <c r="E15" s="64">
        <v>263965.38</v>
      </c>
      <c r="F15" s="50">
        <f t="shared" si="0"/>
        <v>0.013554091277837719</v>
      </c>
      <c r="G15" s="50">
        <f t="shared" si="1"/>
        <v>0.015116188452176134</v>
      </c>
      <c r="H15" s="24">
        <v>4820</v>
      </c>
      <c r="I15" s="50">
        <f t="shared" si="2"/>
        <v>0.020607273255863666</v>
      </c>
      <c r="J15" s="27">
        <v>635.818</v>
      </c>
      <c r="K15" s="50">
        <f t="shared" si="3"/>
        <v>0.03139769362133942</v>
      </c>
      <c r="L15" s="29">
        <f t="shared" si="4"/>
        <v>0.06712115532937922</v>
      </c>
      <c r="N15" s="57"/>
      <c r="O15" s="58"/>
    </row>
    <row r="16" spans="1:15" ht="12.75">
      <c r="A16" s="16">
        <v>10103</v>
      </c>
      <c r="B16" s="5" t="s">
        <v>326</v>
      </c>
      <c r="C16" s="69">
        <v>4438145.19</v>
      </c>
      <c r="D16" s="46">
        <f t="shared" si="5"/>
        <v>0.22236010515792337</v>
      </c>
      <c r="E16" s="64">
        <v>-15209.37</v>
      </c>
      <c r="F16" s="50">
        <f t="shared" si="0"/>
        <v>0</v>
      </c>
      <c r="G16" s="50">
        <f t="shared" si="1"/>
        <v>0.11118005257896169</v>
      </c>
      <c r="H16" s="24">
        <v>7155</v>
      </c>
      <c r="I16" s="50">
        <f t="shared" si="2"/>
        <v>0.030590257291639944</v>
      </c>
      <c r="J16" s="27">
        <v>1690.716</v>
      </c>
      <c r="K16" s="50">
        <f t="shared" si="3"/>
        <v>0.08349021727710837</v>
      </c>
      <c r="L16" s="29">
        <f t="shared" si="4"/>
        <v>0.22526052714771</v>
      </c>
      <c r="N16" s="57"/>
      <c r="O16" s="58"/>
    </row>
    <row r="17" spans="1:15" ht="12.75">
      <c r="A17" s="16">
        <v>10219</v>
      </c>
      <c r="B17" s="5" t="s">
        <v>20</v>
      </c>
      <c r="C17" s="69">
        <v>799074.416</v>
      </c>
      <c r="D17" s="46">
        <f t="shared" si="5"/>
        <v>0.040035254270436825</v>
      </c>
      <c r="E17" s="64">
        <v>994107.82</v>
      </c>
      <c r="F17" s="50">
        <f t="shared" si="0"/>
        <v>0.05104543683831671</v>
      </c>
      <c r="G17" s="50">
        <f t="shared" si="1"/>
        <v>0.04554034555437676</v>
      </c>
      <c r="H17" s="24">
        <v>9959</v>
      </c>
      <c r="I17" s="50">
        <f t="shared" si="2"/>
        <v>0.0425783888703623</v>
      </c>
      <c r="J17" s="27">
        <v>1209.379</v>
      </c>
      <c r="K17" s="50">
        <f t="shared" si="3"/>
        <v>0.05972103858978803</v>
      </c>
      <c r="L17" s="29">
        <f t="shared" si="4"/>
        <v>0.14783977301452708</v>
      </c>
      <c r="N17" s="57"/>
      <c r="O17" s="58"/>
    </row>
    <row r="18" spans="1:15" ht="12.75">
      <c r="A18" s="16">
        <v>10227</v>
      </c>
      <c r="B18" s="5" t="s">
        <v>22</v>
      </c>
      <c r="C18" s="69">
        <v>-1462269.724</v>
      </c>
      <c r="D18" s="46">
        <f t="shared" si="5"/>
        <v>0</v>
      </c>
      <c r="E18" s="64">
        <v>831916</v>
      </c>
      <c r="F18" s="50">
        <f t="shared" si="0"/>
        <v>0.04271721314171443</v>
      </c>
      <c r="G18" s="50">
        <f t="shared" si="1"/>
        <v>0.021358606570857214</v>
      </c>
      <c r="H18" s="24">
        <v>8275</v>
      </c>
      <c r="I18" s="50">
        <f t="shared" si="2"/>
        <v>0.03537866933449623</v>
      </c>
      <c r="J18" s="27">
        <v>7808.945</v>
      </c>
      <c r="K18" s="50">
        <f t="shared" si="3"/>
        <v>0.38561799542619174</v>
      </c>
      <c r="L18" s="29">
        <f t="shared" si="4"/>
        <v>0.4423552713315452</v>
      </c>
      <c r="N18" s="57"/>
      <c r="O18" s="58"/>
    </row>
    <row r="19" spans="1:15" ht="12.75">
      <c r="A19" s="16">
        <v>10120</v>
      </c>
      <c r="B19" s="5" t="s">
        <v>168</v>
      </c>
      <c r="C19" s="69">
        <v>66566.432</v>
      </c>
      <c r="D19" s="46">
        <f t="shared" si="5"/>
        <v>0.003335113698591675</v>
      </c>
      <c r="E19" s="64">
        <v>95150.21</v>
      </c>
      <c r="F19" s="50">
        <f t="shared" si="0"/>
        <v>0.0048857718820757</v>
      </c>
      <c r="G19" s="50">
        <f t="shared" si="1"/>
        <v>0.004110442790333688</v>
      </c>
      <c r="H19" s="24">
        <v>4021</v>
      </c>
      <c r="I19" s="50">
        <f t="shared" si="2"/>
        <v>0.017191254307433155</v>
      </c>
      <c r="J19" s="27">
        <v>351.028</v>
      </c>
      <c r="K19" s="50">
        <f t="shared" si="3"/>
        <v>0.017334315160174037</v>
      </c>
      <c r="L19" s="29">
        <f t="shared" si="4"/>
        <v>0.03863601225794088</v>
      </c>
      <c r="N19" s="57"/>
      <c r="O19" s="58"/>
    </row>
    <row r="20" spans="1:15" ht="12.75">
      <c r="A20" s="16">
        <v>10235</v>
      </c>
      <c r="B20" s="5" t="s">
        <v>170</v>
      </c>
      <c r="C20" s="69">
        <v>5570989.982</v>
      </c>
      <c r="D20" s="46">
        <f t="shared" si="5"/>
        <v>0.2791179344520852</v>
      </c>
      <c r="E20" s="64">
        <v>5754865.37</v>
      </c>
      <c r="F20" s="50">
        <f t="shared" si="0"/>
        <v>0.29550076042792933</v>
      </c>
      <c r="G20" s="50">
        <f t="shared" si="1"/>
        <v>0.28730934744000725</v>
      </c>
      <c r="H20" s="24">
        <v>41730</v>
      </c>
      <c r="I20" s="50">
        <f t="shared" si="2"/>
        <v>0.17841110227535079</v>
      </c>
      <c r="J20" s="27">
        <v>1721.586</v>
      </c>
      <c r="K20" s="50">
        <f t="shared" si="3"/>
        <v>0.08501462646667325</v>
      </c>
      <c r="L20" s="29">
        <f t="shared" si="4"/>
        <v>0.5507350761820313</v>
      </c>
      <c r="N20" s="57"/>
      <c r="O20" s="58"/>
    </row>
    <row r="21" spans="1:15" ht="12.75">
      <c r="A21" s="16">
        <v>10251</v>
      </c>
      <c r="B21" s="5" t="s">
        <v>444</v>
      </c>
      <c r="C21" s="69">
        <v>120833.04</v>
      </c>
      <c r="D21" s="46">
        <f t="shared" si="5"/>
        <v>0.006053981185989897</v>
      </c>
      <c r="E21" s="64">
        <v>328387.21</v>
      </c>
      <c r="F21" s="50">
        <f t="shared" si="0"/>
        <v>0.016862022659238356</v>
      </c>
      <c r="G21" s="50">
        <f t="shared" si="1"/>
        <v>0.011458001922614126</v>
      </c>
      <c r="H21" s="24">
        <v>3165</v>
      </c>
      <c r="I21" s="50">
        <f t="shared" si="2"/>
        <v>0.01353153938896442</v>
      </c>
      <c r="J21" s="27">
        <v>2028.282</v>
      </c>
      <c r="K21" s="50">
        <f t="shared" si="3"/>
        <v>0.1001597576880138</v>
      </c>
      <c r="L21" s="29">
        <f t="shared" si="4"/>
        <v>0.12514929899959235</v>
      </c>
      <c r="N21" s="57"/>
      <c r="O21" s="58"/>
    </row>
    <row r="22" spans="1:15" ht="12.75">
      <c r="A22" s="16">
        <v>10278</v>
      </c>
      <c r="B22" s="5" t="s">
        <v>173</v>
      </c>
      <c r="C22" s="69">
        <v>-6980183.471</v>
      </c>
      <c r="D22" s="46">
        <f t="shared" si="5"/>
        <v>0</v>
      </c>
      <c r="E22" s="64">
        <v>868329.75</v>
      </c>
      <c r="F22" s="50">
        <f t="shared" si="0"/>
        <v>0.044586985955362805</v>
      </c>
      <c r="G22" s="50">
        <f t="shared" si="1"/>
        <v>0.022293492977681403</v>
      </c>
      <c r="H22" s="24">
        <v>7012</v>
      </c>
      <c r="I22" s="50">
        <f t="shared" si="2"/>
        <v>0.029978879682596687</v>
      </c>
      <c r="J22" s="27">
        <v>131.16</v>
      </c>
      <c r="K22" s="50">
        <f t="shared" si="3"/>
        <v>0.006476887246625415</v>
      </c>
      <c r="L22" s="29">
        <f t="shared" si="4"/>
        <v>0.05874925990690351</v>
      </c>
      <c r="N22" s="57"/>
      <c r="O22" s="58"/>
    </row>
    <row r="23" spans="1:15" ht="12.75">
      <c r="A23" s="16">
        <v>10294</v>
      </c>
      <c r="B23" s="5" t="s">
        <v>175</v>
      </c>
      <c r="C23" s="69">
        <v>2059436.7095</v>
      </c>
      <c r="D23" s="46">
        <f t="shared" si="5"/>
        <v>0.10318196987388499</v>
      </c>
      <c r="E23" s="64">
        <v>2218665.47</v>
      </c>
      <c r="F23" s="50">
        <f t="shared" si="0"/>
        <v>0.11392400888088705</v>
      </c>
      <c r="G23" s="50">
        <f t="shared" si="1"/>
        <v>0.10855298937738603</v>
      </c>
      <c r="H23" s="24">
        <v>25131</v>
      </c>
      <c r="I23" s="50">
        <f t="shared" si="2"/>
        <v>0.10744427057948336</v>
      </c>
      <c r="J23" s="27">
        <v>1588.905</v>
      </c>
      <c r="K23" s="50">
        <f t="shared" si="3"/>
        <v>0.07846262984598472</v>
      </c>
      <c r="L23" s="29">
        <f t="shared" si="4"/>
        <v>0.2944598898028541</v>
      </c>
      <c r="N23" s="57"/>
      <c r="O23" s="58"/>
    </row>
    <row r="24" spans="1:15" ht="12.75">
      <c r="A24" s="16">
        <v>10146</v>
      </c>
      <c r="B24" s="5" t="s">
        <v>327</v>
      </c>
      <c r="C24" s="69">
        <v>97448.128</v>
      </c>
      <c r="D24" s="46">
        <f t="shared" si="5"/>
        <v>0.004882349509057583</v>
      </c>
      <c r="E24" s="64">
        <v>52217.92</v>
      </c>
      <c r="F24" s="50">
        <f t="shared" si="0"/>
        <v>0.002681285151934802</v>
      </c>
      <c r="G24" s="50">
        <f t="shared" si="1"/>
        <v>0.0037818173304961923</v>
      </c>
      <c r="H24" s="24">
        <v>2923</v>
      </c>
      <c r="I24" s="50">
        <f t="shared" si="2"/>
        <v>0.01249690035827583</v>
      </c>
      <c r="J24" s="27">
        <v>312.361</v>
      </c>
      <c r="K24" s="50">
        <f t="shared" si="3"/>
        <v>0.015424877838084487</v>
      </c>
      <c r="L24" s="29">
        <f t="shared" si="4"/>
        <v>0.031703595526856504</v>
      </c>
      <c r="N24" s="57"/>
      <c r="O24" s="58"/>
    </row>
    <row r="25" spans="1:15" ht="12.75">
      <c r="A25" s="16">
        <v>10162</v>
      </c>
      <c r="B25" s="5" t="s">
        <v>328</v>
      </c>
      <c r="C25" s="69">
        <v>29904.76</v>
      </c>
      <c r="D25" s="46">
        <f t="shared" si="5"/>
        <v>0.0014982893289082458</v>
      </c>
      <c r="E25" s="64">
        <v>-29041.78</v>
      </c>
      <c r="F25" s="50">
        <f t="shared" si="0"/>
        <v>0</v>
      </c>
      <c r="G25" s="50">
        <f t="shared" si="1"/>
        <v>0.0007491446644541229</v>
      </c>
      <c r="H25" s="24">
        <v>2455</v>
      </c>
      <c r="I25" s="50">
        <f t="shared" si="2"/>
        <v>0.010496028183225167</v>
      </c>
      <c r="J25" s="27">
        <v>220.933</v>
      </c>
      <c r="K25" s="50">
        <f t="shared" si="3"/>
        <v>0.010910019289864997</v>
      </c>
      <c r="L25" s="29">
        <f t="shared" si="4"/>
        <v>0.022155192137544286</v>
      </c>
      <c r="N25" s="57"/>
      <c r="O25" s="58"/>
    </row>
    <row r="26" spans="1:15" ht="12.75">
      <c r="A26" s="16">
        <v>10316</v>
      </c>
      <c r="B26" s="5" t="s">
        <v>179</v>
      </c>
      <c r="C26" s="69">
        <v>880664.175</v>
      </c>
      <c r="D26" s="46">
        <f t="shared" si="5"/>
        <v>0.04412306722255199</v>
      </c>
      <c r="E26" s="64">
        <v>851867.79</v>
      </c>
      <c r="F26" s="50">
        <f t="shared" si="0"/>
        <v>0.043741697423767816</v>
      </c>
      <c r="G26" s="50">
        <f t="shared" si="1"/>
        <v>0.04393238232315991</v>
      </c>
      <c r="H26" s="24">
        <v>9611</v>
      </c>
      <c r="I26" s="50">
        <f t="shared" si="2"/>
        <v>0.04109056084276052</v>
      </c>
      <c r="J26" s="27">
        <v>792.562</v>
      </c>
      <c r="K26" s="50">
        <f t="shared" si="3"/>
        <v>0.03913795905733404</v>
      </c>
      <c r="L26" s="29">
        <f t="shared" si="4"/>
        <v>0.12416090222325447</v>
      </c>
      <c r="N26" s="57"/>
      <c r="O26" s="58"/>
    </row>
    <row r="27" spans="1:15" ht="12.75">
      <c r="A27" s="16">
        <v>10332</v>
      </c>
      <c r="B27" s="5" t="s">
        <v>329</v>
      </c>
      <c r="C27" s="69">
        <v>1199231.539</v>
      </c>
      <c r="D27" s="46">
        <f t="shared" si="5"/>
        <v>0.06008394040861432</v>
      </c>
      <c r="E27" s="64">
        <v>950142.14</v>
      </c>
      <c r="F27" s="50">
        <f t="shared" si="0"/>
        <v>0.048787887610413395</v>
      </c>
      <c r="G27" s="50">
        <f t="shared" si="1"/>
        <v>0.05443591400951386</v>
      </c>
      <c r="H27" s="24">
        <v>4951</v>
      </c>
      <c r="I27" s="50">
        <f t="shared" si="2"/>
        <v>0.021167346450162036</v>
      </c>
      <c r="J27" s="27">
        <v>1225.168</v>
      </c>
      <c r="K27" s="50">
        <f t="shared" si="3"/>
        <v>0.06050072426176858</v>
      </c>
      <c r="L27" s="29">
        <f t="shared" si="4"/>
        <v>0.13610398472144447</v>
      </c>
      <c r="N27" s="57"/>
      <c r="O27" s="58"/>
    </row>
    <row r="28" spans="1:15" ht="12.75">
      <c r="A28" s="16">
        <v>10189</v>
      </c>
      <c r="B28" s="5" t="s">
        <v>330</v>
      </c>
      <c r="C28" s="69">
        <v>391429.2805</v>
      </c>
      <c r="D28" s="46">
        <f t="shared" si="5"/>
        <v>0.019611403468724795</v>
      </c>
      <c r="E28" s="64">
        <v>103147.01</v>
      </c>
      <c r="F28" s="50">
        <f t="shared" si="0"/>
        <v>0.005296391475942943</v>
      </c>
      <c r="G28" s="50">
        <f t="shared" si="1"/>
        <v>0.012453897472333868</v>
      </c>
      <c r="H28" s="24">
        <v>9171</v>
      </c>
      <c r="I28" s="50">
        <f t="shared" si="2"/>
        <v>0.03920939896878126</v>
      </c>
      <c r="J28" s="27">
        <v>1092.305</v>
      </c>
      <c r="K28" s="50">
        <f t="shared" si="3"/>
        <v>0.053939740194610966</v>
      </c>
      <c r="L28" s="29">
        <f t="shared" si="4"/>
        <v>0.1056030366357261</v>
      </c>
      <c r="N28" s="57"/>
      <c r="O28" s="58"/>
    </row>
    <row r="29" spans="1:15" ht="12.75">
      <c r="A29" s="16">
        <v>10200</v>
      </c>
      <c r="B29" s="5" t="s">
        <v>183</v>
      </c>
      <c r="C29" s="69">
        <v>126687.3405</v>
      </c>
      <c r="D29" s="46">
        <f t="shared" si="5"/>
        <v>0.006347293553899627</v>
      </c>
      <c r="E29" s="64">
        <v>128723.08</v>
      </c>
      <c r="F29" s="50">
        <f t="shared" si="0"/>
        <v>0.0066096712223565335</v>
      </c>
      <c r="G29" s="50">
        <f t="shared" si="1"/>
        <v>0.006478482388128081</v>
      </c>
      <c r="H29" s="24">
        <v>5531</v>
      </c>
      <c r="I29" s="50">
        <f t="shared" si="2"/>
        <v>0.02364705982949833</v>
      </c>
      <c r="J29" s="27">
        <v>335.747</v>
      </c>
      <c r="K29" s="50">
        <f t="shared" si="3"/>
        <v>0.01657971532778853</v>
      </c>
      <c r="L29" s="29">
        <f t="shared" si="4"/>
        <v>0.046705257545414935</v>
      </c>
      <c r="N29" s="57"/>
      <c r="O29" s="58"/>
    </row>
    <row r="30" spans="1:15" ht="12.75">
      <c r="A30" s="16">
        <v>10359</v>
      </c>
      <c r="B30" s="5" t="s">
        <v>185</v>
      </c>
      <c r="C30" s="69">
        <v>356804.802</v>
      </c>
      <c r="D30" s="46">
        <f t="shared" si="5"/>
        <v>0.01787664663885681</v>
      </c>
      <c r="E30" s="64">
        <v>256633.32</v>
      </c>
      <c r="F30" s="50">
        <f t="shared" si="0"/>
        <v>0.01317760474579862</v>
      </c>
      <c r="G30" s="50">
        <f t="shared" si="1"/>
        <v>0.015527125692327715</v>
      </c>
      <c r="H30" s="24">
        <v>4306</v>
      </c>
      <c r="I30" s="50">
        <f t="shared" si="2"/>
        <v>0.018409734157624265</v>
      </c>
      <c r="J30" s="27">
        <v>257.302</v>
      </c>
      <c r="K30" s="50">
        <f t="shared" si="3"/>
        <v>0.012705977754888782</v>
      </c>
      <c r="L30" s="29">
        <f t="shared" si="4"/>
        <v>0.04664283760484077</v>
      </c>
      <c r="N30" s="57"/>
      <c r="O30" s="58"/>
    </row>
    <row r="31" spans="1:15" ht="12.75">
      <c r="A31" s="16">
        <v>10375</v>
      </c>
      <c r="B31" s="5" t="s">
        <v>187</v>
      </c>
      <c r="C31" s="69">
        <v>5919180.3525</v>
      </c>
      <c r="D31" s="46">
        <f t="shared" si="5"/>
        <v>0.2965629805433683</v>
      </c>
      <c r="E31" s="64">
        <v>7479529.94</v>
      </c>
      <c r="F31" s="50">
        <f t="shared" si="0"/>
        <v>0.384058816811811</v>
      </c>
      <c r="G31" s="50">
        <f t="shared" si="1"/>
        <v>0.3403108986775897</v>
      </c>
      <c r="H31" s="24">
        <v>16436</v>
      </c>
      <c r="I31" s="50">
        <f t="shared" si="2"/>
        <v>0.07026994672891602</v>
      </c>
      <c r="J31" s="27">
        <v>5469.156</v>
      </c>
      <c r="K31" s="50">
        <f t="shared" si="3"/>
        <v>0.2700755317642945</v>
      </c>
      <c r="L31" s="29">
        <f t="shared" si="4"/>
        <v>0.6806563771708002</v>
      </c>
      <c r="N31" s="57"/>
      <c r="O31" s="58"/>
    </row>
    <row r="32" spans="1:15" ht="12.75">
      <c r="A32" s="16">
        <v>10367</v>
      </c>
      <c r="B32" s="5" t="s">
        <v>331</v>
      </c>
      <c r="C32" s="69">
        <v>139072.86</v>
      </c>
      <c r="D32" s="46">
        <f t="shared" si="5"/>
        <v>0.006967833284024028</v>
      </c>
      <c r="E32" s="64">
        <v>123087.4</v>
      </c>
      <c r="F32" s="50">
        <f t="shared" si="0"/>
        <v>0.006320290390928244</v>
      </c>
      <c r="G32" s="50">
        <f t="shared" si="1"/>
        <v>0.006644061837476136</v>
      </c>
      <c r="H32" s="24">
        <v>4434</v>
      </c>
      <c r="I32" s="50">
        <f t="shared" si="2"/>
        <v>0.018956981248236412</v>
      </c>
      <c r="J32" s="27">
        <v>521.571</v>
      </c>
      <c r="K32" s="50">
        <f t="shared" si="3"/>
        <v>0.02575599693587729</v>
      </c>
      <c r="L32" s="29">
        <f t="shared" si="4"/>
        <v>0.051357040021589834</v>
      </c>
      <c r="N32" s="57"/>
      <c r="O32" s="58"/>
    </row>
    <row r="33" spans="1:15" ht="12.75">
      <c r="A33" s="16">
        <v>10340</v>
      </c>
      <c r="B33" s="5" t="s">
        <v>332</v>
      </c>
      <c r="C33" s="69">
        <v>185590.574</v>
      </c>
      <c r="D33" s="46">
        <f t="shared" si="5"/>
        <v>0.009298465413872444</v>
      </c>
      <c r="E33" s="64">
        <v>72225.8</v>
      </c>
      <c r="F33" s="50">
        <f t="shared" si="0"/>
        <v>0.0037086495426591603</v>
      </c>
      <c r="G33" s="50">
        <f t="shared" si="1"/>
        <v>0.006503557478265802</v>
      </c>
      <c r="H33" s="24">
        <v>4852</v>
      </c>
      <c r="I33" s="50">
        <f t="shared" si="2"/>
        <v>0.020744085028516705</v>
      </c>
      <c r="J33" s="27">
        <v>293.593</v>
      </c>
      <c r="K33" s="50">
        <f t="shared" si="3"/>
        <v>0.014498084457140101</v>
      </c>
      <c r="L33" s="29">
        <f t="shared" si="4"/>
        <v>0.041745726963922605</v>
      </c>
      <c r="N33" s="57"/>
      <c r="O33" s="58"/>
    </row>
    <row r="34" spans="1:15" ht="12.75">
      <c r="A34" s="16">
        <v>10243</v>
      </c>
      <c r="B34" s="5" t="s">
        <v>333</v>
      </c>
      <c r="C34" s="69">
        <v>111691.582</v>
      </c>
      <c r="D34" s="46">
        <f t="shared" si="5"/>
        <v>0.005595975538325013</v>
      </c>
      <c r="E34" s="64">
        <v>99399.66</v>
      </c>
      <c r="F34" s="50">
        <f t="shared" si="0"/>
        <v>0.0051039725915043655</v>
      </c>
      <c r="G34" s="50">
        <f t="shared" si="1"/>
        <v>0.005349974064914689</v>
      </c>
      <c r="H34" s="24">
        <v>5364</v>
      </c>
      <c r="I34" s="50">
        <f t="shared" si="2"/>
        <v>0.022933073390965293</v>
      </c>
      <c r="J34" s="27">
        <v>281.194</v>
      </c>
      <c r="K34" s="50">
        <f t="shared" si="3"/>
        <v>0.013885802321039854</v>
      </c>
      <c r="L34" s="29">
        <f t="shared" si="4"/>
        <v>0.042168849776919835</v>
      </c>
      <c r="N34" s="57"/>
      <c r="O34" s="58"/>
    </row>
    <row r="35" spans="1:15" ht="12.75">
      <c r="A35" s="16">
        <v>10383</v>
      </c>
      <c r="B35" s="5" t="s">
        <v>192</v>
      </c>
      <c r="C35" s="69">
        <v>401135.294</v>
      </c>
      <c r="D35" s="46">
        <f t="shared" si="5"/>
        <v>0.020097694495748233</v>
      </c>
      <c r="E35" s="64">
        <v>452565.51</v>
      </c>
      <c r="F35" s="50">
        <f t="shared" si="0"/>
        <v>0.023238328570743552</v>
      </c>
      <c r="G35" s="50">
        <f t="shared" si="1"/>
        <v>0.021668011533245893</v>
      </c>
      <c r="H35" s="24">
        <v>7136</v>
      </c>
      <c r="I35" s="50">
        <f t="shared" si="2"/>
        <v>0.030509025301627204</v>
      </c>
      <c r="J35" s="27">
        <v>880.893</v>
      </c>
      <c r="K35" s="50">
        <f t="shared" si="3"/>
        <v>0.04349988287085699</v>
      </c>
      <c r="L35" s="29">
        <f t="shared" si="4"/>
        <v>0.09567691970573008</v>
      </c>
      <c r="N35" s="57"/>
      <c r="O35" s="58"/>
    </row>
    <row r="36" spans="1:15" ht="12.75">
      <c r="A36" s="16">
        <v>10260</v>
      </c>
      <c r="B36" s="5" t="s">
        <v>334</v>
      </c>
      <c r="C36" s="69">
        <v>145170.58</v>
      </c>
      <c r="D36" s="46">
        <f t="shared" si="5"/>
        <v>0.007273341464215756</v>
      </c>
      <c r="E36" s="64">
        <v>127144.15</v>
      </c>
      <c r="F36" s="50">
        <f t="shared" si="0"/>
        <v>0.006528596342986684</v>
      </c>
      <c r="G36" s="50">
        <f t="shared" si="1"/>
        <v>0.00690096890360122</v>
      </c>
      <c r="H36" s="24">
        <v>4241</v>
      </c>
      <c r="I36" s="50">
        <f t="shared" si="2"/>
        <v>0.018131835244422783</v>
      </c>
      <c r="J36" s="27">
        <v>2212.932</v>
      </c>
      <c r="K36" s="50">
        <f t="shared" si="3"/>
        <v>0.10927806532821953</v>
      </c>
      <c r="L36" s="29">
        <f t="shared" si="4"/>
        <v>0.13431086947624354</v>
      </c>
      <c r="N36" s="57"/>
      <c r="O36" s="58"/>
    </row>
    <row r="37" spans="1:15" ht="12.75">
      <c r="A37" s="16">
        <v>10391</v>
      </c>
      <c r="B37" s="5" t="s">
        <v>195</v>
      </c>
      <c r="C37" s="69">
        <v>2252160.89</v>
      </c>
      <c r="D37" s="46">
        <f t="shared" si="5"/>
        <v>0.11283784348951463</v>
      </c>
      <c r="E37" s="64">
        <v>2082655.01</v>
      </c>
      <c r="F37" s="50">
        <f t="shared" si="0"/>
        <v>0.10694014535461441</v>
      </c>
      <c r="G37" s="50">
        <f t="shared" si="1"/>
        <v>0.10988899442206451</v>
      </c>
      <c r="H37" s="24">
        <v>18506</v>
      </c>
      <c r="I37" s="50">
        <f t="shared" si="2"/>
        <v>0.07911995827240934</v>
      </c>
      <c r="J37" s="27">
        <v>691.363</v>
      </c>
      <c r="K37" s="50">
        <f t="shared" si="3"/>
        <v>0.03414059314950204</v>
      </c>
      <c r="L37" s="29">
        <f t="shared" si="4"/>
        <v>0.2231495458439759</v>
      </c>
      <c r="N37" s="57"/>
      <c r="O37" s="58"/>
    </row>
    <row r="38" spans="1:15" ht="12.75">
      <c r="A38" s="16">
        <v>10405</v>
      </c>
      <c r="B38" s="5" t="s">
        <v>197</v>
      </c>
      <c r="C38" s="69">
        <v>211164.922</v>
      </c>
      <c r="D38" s="46">
        <f t="shared" si="5"/>
        <v>0.010579792289666998</v>
      </c>
      <c r="E38" s="64">
        <v>171406.51</v>
      </c>
      <c r="F38" s="50">
        <f t="shared" si="0"/>
        <v>0.008801379492097045</v>
      </c>
      <c r="G38" s="50">
        <f t="shared" si="1"/>
        <v>0.009690585890882022</v>
      </c>
      <c r="H38" s="24">
        <v>7626</v>
      </c>
      <c r="I38" s="50">
        <f t="shared" si="2"/>
        <v>0.03260395557037683</v>
      </c>
      <c r="J38" s="27">
        <v>2652.103</v>
      </c>
      <c r="K38" s="50">
        <f t="shared" si="3"/>
        <v>0.13096502056600337</v>
      </c>
      <c r="L38" s="29">
        <f t="shared" si="4"/>
        <v>0.17325956202726223</v>
      </c>
      <c r="N38" s="57"/>
      <c r="O38" s="58"/>
    </row>
    <row r="39" spans="1:15" ht="12.75">
      <c r="A39" s="16">
        <v>10421</v>
      </c>
      <c r="B39" s="5" t="s">
        <v>335</v>
      </c>
      <c r="C39" s="69">
        <v>89210.548</v>
      </c>
      <c r="D39" s="46">
        <f t="shared" si="5"/>
        <v>0.00446962998848534</v>
      </c>
      <c r="E39" s="64">
        <v>234644.57</v>
      </c>
      <c r="F39" s="50">
        <f t="shared" si="0"/>
        <v>0.01204852666523535</v>
      </c>
      <c r="G39" s="50">
        <f t="shared" si="1"/>
        <v>0.008259078326860344</v>
      </c>
      <c r="H39" s="24">
        <v>8766</v>
      </c>
      <c r="I39" s="50">
        <f t="shared" si="2"/>
        <v>0.037477874971141266</v>
      </c>
      <c r="J39" s="27">
        <v>608.505</v>
      </c>
      <c r="K39" s="50">
        <f t="shared" si="3"/>
        <v>0.030048934690513864</v>
      </c>
      <c r="L39" s="29">
        <f t="shared" si="4"/>
        <v>0.07578588798851547</v>
      </c>
      <c r="N39" s="57"/>
      <c r="O39" s="58"/>
    </row>
    <row r="40" spans="1:15" ht="12.75">
      <c r="A40" s="16">
        <v>10286</v>
      </c>
      <c r="B40" s="5" t="s">
        <v>336</v>
      </c>
      <c r="C40" s="69">
        <v>79158.588</v>
      </c>
      <c r="D40" s="46">
        <f t="shared" si="5"/>
        <v>0.0039660063378487015</v>
      </c>
      <c r="E40" s="64">
        <v>26907.24</v>
      </c>
      <c r="F40" s="50">
        <f t="shared" si="0"/>
        <v>0.0013816326481703252</v>
      </c>
      <c r="G40" s="50">
        <f t="shared" si="1"/>
        <v>0.0026738194930095134</v>
      </c>
      <c r="H40" s="24">
        <v>2726</v>
      </c>
      <c r="I40" s="50">
        <f t="shared" si="2"/>
        <v>0.011654652882880572</v>
      </c>
      <c r="J40" s="27">
        <v>555.553</v>
      </c>
      <c r="K40" s="50">
        <f t="shared" si="3"/>
        <v>0.027434081583748778</v>
      </c>
      <c r="L40" s="29">
        <f t="shared" si="4"/>
        <v>0.04176255395963886</v>
      </c>
      <c r="N40" s="57"/>
      <c r="O40" s="58"/>
    </row>
    <row r="41" spans="1:15" ht="12.75">
      <c r="A41" s="16">
        <v>10308</v>
      </c>
      <c r="B41" s="5" t="s">
        <v>201</v>
      </c>
      <c r="C41" s="69">
        <v>3569694.79</v>
      </c>
      <c r="D41" s="46">
        <f t="shared" si="5"/>
        <v>0.1788489729165645</v>
      </c>
      <c r="E41" s="64">
        <v>681942.25</v>
      </c>
      <c r="F41" s="50">
        <f t="shared" si="0"/>
        <v>0.03501636276209414</v>
      </c>
      <c r="G41" s="50">
        <f t="shared" si="1"/>
        <v>0.10693266783932932</v>
      </c>
      <c r="H41" s="24">
        <v>6135</v>
      </c>
      <c r="I41" s="50">
        <f t="shared" si="2"/>
        <v>0.026229382038324398</v>
      </c>
      <c r="J41" s="27">
        <v>271.348</v>
      </c>
      <c r="K41" s="50">
        <f t="shared" si="3"/>
        <v>0.013399591343376894</v>
      </c>
      <c r="L41" s="29">
        <f t="shared" si="4"/>
        <v>0.14656164122103063</v>
      </c>
      <c r="N41" s="57"/>
      <c r="O41" s="58"/>
    </row>
    <row r="42" spans="1:15" ht="12.75">
      <c r="A42" s="16">
        <v>10448</v>
      </c>
      <c r="B42" s="5" t="s">
        <v>337</v>
      </c>
      <c r="C42" s="69">
        <v>120439.196</v>
      </c>
      <c r="D42" s="46">
        <f t="shared" si="5"/>
        <v>0.006034248800160532</v>
      </c>
      <c r="E42" s="64">
        <v>113958.9</v>
      </c>
      <c r="F42" s="50">
        <f t="shared" si="0"/>
        <v>0.0058515602785561525</v>
      </c>
      <c r="G42" s="50">
        <f t="shared" si="1"/>
        <v>0.005942904539358342</v>
      </c>
      <c r="H42" s="24">
        <v>5492</v>
      </c>
      <c r="I42" s="50">
        <f t="shared" si="2"/>
        <v>0.02348032048157744</v>
      </c>
      <c r="J42" s="27">
        <v>514.307</v>
      </c>
      <c r="K42" s="50">
        <f t="shared" si="3"/>
        <v>0.025397289182297788</v>
      </c>
      <c r="L42" s="29">
        <f t="shared" si="4"/>
        <v>0.05482051420323357</v>
      </c>
      <c r="N42" s="57"/>
      <c r="O42" s="58"/>
    </row>
    <row r="43" spans="1:15" ht="12.75">
      <c r="A43" s="16">
        <v>10413</v>
      </c>
      <c r="B43" s="5" t="s">
        <v>338</v>
      </c>
      <c r="C43" s="69">
        <v>336428.694</v>
      </c>
      <c r="D43" s="46">
        <f t="shared" si="5"/>
        <v>0.01685576216491079</v>
      </c>
      <c r="E43" s="64">
        <v>250190.82</v>
      </c>
      <c r="F43" s="50">
        <f t="shared" si="0"/>
        <v>0.012846795330346224</v>
      </c>
      <c r="G43" s="50">
        <f t="shared" si="1"/>
        <v>0.014851278747628507</v>
      </c>
      <c r="H43" s="24">
        <v>4909</v>
      </c>
      <c r="I43" s="50">
        <f t="shared" si="2"/>
        <v>0.020987780998554927</v>
      </c>
      <c r="J43" s="27">
        <v>796.953</v>
      </c>
      <c r="K43" s="50">
        <f t="shared" si="3"/>
        <v>0.039354793548794335</v>
      </c>
      <c r="L43" s="29">
        <f t="shared" si="4"/>
        <v>0.07519385329497777</v>
      </c>
      <c r="N43" s="57"/>
      <c r="O43" s="58"/>
    </row>
    <row r="44" spans="1:15" ht="12.75">
      <c r="A44" s="16">
        <v>10324</v>
      </c>
      <c r="B44" s="5" t="s">
        <v>205</v>
      </c>
      <c r="C44" s="69">
        <v>79170.504</v>
      </c>
      <c r="D44" s="46">
        <f t="shared" si="5"/>
        <v>0.003966603353696455</v>
      </c>
      <c r="E44" s="64">
        <v>28015.22</v>
      </c>
      <c r="F44" s="50">
        <f t="shared" si="0"/>
        <v>0.0014385251923896413</v>
      </c>
      <c r="G44" s="50">
        <f t="shared" si="1"/>
        <v>0.002702564273043048</v>
      </c>
      <c r="H44" s="24">
        <v>4557</v>
      </c>
      <c r="I44" s="50">
        <f t="shared" si="2"/>
        <v>0.019482851499371522</v>
      </c>
      <c r="J44" s="27">
        <v>755.529</v>
      </c>
      <c r="K44" s="50">
        <f t="shared" si="3"/>
        <v>0.03730921122717028</v>
      </c>
      <c r="L44" s="29">
        <f t="shared" si="4"/>
        <v>0.05949462699958485</v>
      </c>
      <c r="N44" s="57"/>
      <c r="O44" s="58"/>
    </row>
    <row r="45" spans="1:15" ht="12.75">
      <c r="A45" s="16">
        <v>10480</v>
      </c>
      <c r="B45" s="5" t="s">
        <v>339</v>
      </c>
      <c r="C45" s="69">
        <v>568454.687</v>
      </c>
      <c r="D45" s="46">
        <f t="shared" si="5"/>
        <v>0.028480736561670352</v>
      </c>
      <c r="E45" s="64">
        <v>900388.49</v>
      </c>
      <c r="F45" s="50">
        <f t="shared" si="0"/>
        <v>0.04623313776592398</v>
      </c>
      <c r="G45" s="50">
        <f t="shared" si="1"/>
        <v>0.03735693716379716</v>
      </c>
      <c r="H45" s="24">
        <v>5138</v>
      </c>
      <c r="I45" s="50">
        <f t="shared" si="2"/>
        <v>0.021966840246603222</v>
      </c>
      <c r="J45" s="27">
        <v>291.581</v>
      </c>
      <c r="K45" s="50">
        <f t="shared" si="3"/>
        <v>0.014398728730240054</v>
      </c>
      <c r="L45" s="29">
        <f t="shared" si="4"/>
        <v>0.07372250614064044</v>
      </c>
      <c r="N45" s="57"/>
      <c r="O45" s="58"/>
    </row>
    <row r="46" spans="1:15" ht="12.75">
      <c r="A46" s="16">
        <v>10502</v>
      </c>
      <c r="B46" s="5" t="s">
        <v>340</v>
      </c>
      <c r="C46" s="69">
        <v>95317.394</v>
      </c>
      <c r="D46" s="46">
        <f t="shared" si="5"/>
        <v>0.004775595399847478</v>
      </c>
      <c r="E46" s="64">
        <v>89851.02</v>
      </c>
      <c r="F46" s="50">
        <f t="shared" si="0"/>
        <v>0.004613669135273809</v>
      </c>
      <c r="G46" s="50">
        <f t="shared" si="1"/>
        <v>0.004694632267560643</v>
      </c>
      <c r="H46" s="24">
        <v>6030</v>
      </c>
      <c r="I46" s="50">
        <f t="shared" si="2"/>
        <v>0.02578046840930662</v>
      </c>
      <c r="J46" s="27">
        <v>477.915</v>
      </c>
      <c r="K46" s="50">
        <f t="shared" si="3"/>
        <v>0.02360019494107186</v>
      </c>
      <c r="L46" s="29">
        <f t="shared" si="4"/>
        <v>0.054075295617939126</v>
      </c>
      <c r="N46" s="57"/>
      <c r="O46" s="58"/>
    </row>
    <row r="47" spans="1:15" ht="12.75">
      <c r="A47" s="16">
        <v>10430</v>
      </c>
      <c r="B47" s="5" t="s">
        <v>209</v>
      </c>
      <c r="C47" s="69">
        <v>18456941.302</v>
      </c>
      <c r="D47" s="46">
        <f t="shared" si="5"/>
        <v>0.9247303170823797</v>
      </c>
      <c r="E47" s="64">
        <v>17216333.67</v>
      </c>
      <c r="F47" s="50">
        <f t="shared" si="0"/>
        <v>0.8840241020731237</v>
      </c>
      <c r="G47" s="50">
        <f t="shared" si="1"/>
        <v>0.9043772095777517</v>
      </c>
      <c r="H47" s="24">
        <v>42425</v>
      </c>
      <c r="I47" s="50">
        <f t="shared" si="2"/>
        <v>0.18138248296265894</v>
      </c>
      <c r="J47" s="27">
        <v>1699.383</v>
      </c>
      <c r="K47" s="50">
        <f t="shared" si="3"/>
        <v>0.0839182073790183</v>
      </c>
      <c r="L47" s="29">
        <f t="shared" si="4"/>
        <v>1.169677899919429</v>
      </c>
      <c r="N47" s="57"/>
      <c r="O47" s="58"/>
    </row>
    <row r="48" spans="1:15" ht="12.75">
      <c r="A48" s="16">
        <v>10464</v>
      </c>
      <c r="B48" s="5" t="s">
        <v>211</v>
      </c>
      <c r="C48" s="69">
        <v>179973.136</v>
      </c>
      <c r="D48" s="46">
        <f t="shared" si="5"/>
        <v>0.009017020339201934</v>
      </c>
      <c r="E48" s="64">
        <v>178223.54</v>
      </c>
      <c r="F48" s="50">
        <f t="shared" si="0"/>
        <v>0.009151420269655671</v>
      </c>
      <c r="G48" s="50">
        <f t="shared" si="1"/>
        <v>0.009084220304428802</v>
      </c>
      <c r="H48" s="24">
        <v>4130</v>
      </c>
      <c r="I48" s="50">
        <f t="shared" si="2"/>
        <v>0.017657269408032562</v>
      </c>
      <c r="J48" s="27">
        <v>1803.466</v>
      </c>
      <c r="K48" s="50">
        <f t="shared" si="3"/>
        <v>0.08905798974628355</v>
      </c>
      <c r="L48" s="29">
        <f t="shared" si="4"/>
        <v>0.11579947945874491</v>
      </c>
      <c r="N48" s="57"/>
      <c r="O48" s="58"/>
    </row>
    <row r="49" spans="1:15" ht="12.75">
      <c r="A49" s="16">
        <v>10456</v>
      </c>
      <c r="B49" s="5" t="s">
        <v>213</v>
      </c>
      <c r="C49" s="69">
        <v>5013909.6545</v>
      </c>
      <c r="D49" s="46">
        <f t="shared" si="5"/>
        <v>0.25120707644693957</v>
      </c>
      <c r="E49" s="64">
        <v>6981185.38</v>
      </c>
      <c r="F49" s="50">
        <f t="shared" si="0"/>
        <v>0.358469826111387</v>
      </c>
      <c r="G49" s="50">
        <f t="shared" si="1"/>
        <v>0.3048384512791633</v>
      </c>
      <c r="H49" s="24">
        <v>18490</v>
      </c>
      <c r="I49" s="50">
        <f t="shared" si="2"/>
        <v>0.07905155238608282</v>
      </c>
      <c r="J49" s="27">
        <v>4409.804</v>
      </c>
      <c r="K49" s="50">
        <f t="shared" si="3"/>
        <v>0.2177630625779029</v>
      </c>
      <c r="L49" s="29">
        <f t="shared" si="4"/>
        <v>0.601653066243149</v>
      </c>
      <c r="N49" s="57"/>
      <c r="O49" s="58"/>
    </row>
    <row r="50" spans="1:15" ht="12.75">
      <c r="A50" s="16">
        <v>10472</v>
      </c>
      <c r="B50" s="5" t="s">
        <v>341</v>
      </c>
      <c r="C50" s="69">
        <v>970065.454</v>
      </c>
      <c r="D50" s="46">
        <f t="shared" si="5"/>
        <v>0.048602253222254005</v>
      </c>
      <c r="E50" s="64">
        <v>700590.73</v>
      </c>
      <c r="F50" s="50">
        <f t="shared" si="0"/>
        <v>0.03597392469734842</v>
      </c>
      <c r="G50" s="50">
        <f t="shared" si="1"/>
        <v>0.04228808895980121</v>
      </c>
      <c r="H50" s="24">
        <v>9997</v>
      </c>
      <c r="I50" s="50">
        <f t="shared" si="2"/>
        <v>0.04274085285038778</v>
      </c>
      <c r="J50" s="27">
        <v>538.681</v>
      </c>
      <c r="K50" s="50">
        <f t="shared" si="3"/>
        <v>0.026600915667119744</v>
      </c>
      <c r="L50" s="29">
        <f t="shared" si="4"/>
        <v>0.11162985747730875</v>
      </c>
      <c r="N50" s="57"/>
      <c r="O50" s="58"/>
    </row>
    <row r="51" spans="1:15" ht="12.75">
      <c r="A51" s="16">
        <v>10600</v>
      </c>
      <c r="B51" s="5" t="s">
        <v>342</v>
      </c>
      <c r="C51" s="69">
        <v>59017.15</v>
      </c>
      <c r="D51" s="46">
        <f t="shared" si="5"/>
        <v>0.0029568793084304066</v>
      </c>
      <c r="E51" s="64">
        <v>15075.48</v>
      </c>
      <c r="F51" s="50">
        <f t="shared" si="0"/>
        <v>0.0007740955725982588</v>
      </c>
      <c r="G51" s="50">
        <f t="shared" si="1"/>
        <v>0.0018654874405143328</v>
      </c>
      <c r="H51" s="24">
        <v>3045</v>
      </c>
      <c r="I51" s="50">
        <f t="shared" si="2"/>
        <v>0.013018495241515533</v>
      </c>
      <c r="J51" s="27">
        <v>1114.408</v>
      </c>
      <c r="K51" s="50">
        <f t="shared" si="3"/>
        <v>0.05503122112486532</v>
      </c>
      <c r="L51" s="29">
        <f t="shared" si="4"/>
        <v>0.06991520380689518</v>
      </c>
      <c r="N51" s="57"/>
      <c r="O51" s="58"/>
    </row>
    <row r="52" spans="1:15" ht="12.75">
      <c r="A52" s="16">
        <v>10499</v>
      </c>
      <c r="B52" s="5" t="s">
        <v>217</v>
      </c>
      <c r="C52" s="69">
        <v>798650.559</v>
      </c>
      <c r="D52" s="46">
        <f t="shared" si="5"/>
        <v>0.040014018172234295</v>
      </c>
      <c r="E52" s="64">
        <v>871785.73</v>
      </c>
      <c r="F52" s="50">
        <f t="shared" si="0"/>
        <v>0.04476444357641289</v>
      </c>
      <c r="G52" s="50">
        <f t="shared" si="1"/>
        <v>0.04238923087432359</v>
      </c>
      <c r="H52" s="24">
        <v>8964</v>
      </c>
      <c r="I52" s="50">
        <f t="shared" si="2"/>
        <v>0.038324397814431935</v>
      </c>
      <c r="J52" s="27">
        <v>449.465</v>
      </c>
      <c r="K52" s="50">
        <f t="shared" si="3"/>
        <v>0.022195289160601497</v>
      </c>
      <c r="L52" s="29">
        <f t="shared" si="4"/>
        <v>0.10290891784935703</v>
      </c>
      <c r="N52" s="57"/>
      <c r="O52" s="58"/>
    </row>
    <row r="53" spans="1:15" ht="12.75">
      <c r="A53" s="16">
        <v>10626</v>
      </c>
      <c r="B53" s="5" t="s">
        <v>343</v>
      </c>
      <c r="C53" s="69">
        <v>171074.354</v>
      </c>
      <c r="D53" s="46">
        <f t="shared" si="5"/>
        <v>0.008571173252956107</v>
      </c>
      <c r="E53" s="64">
        <v>70337.64</v>
      </c>
      <c r="F53" s="50">
        <f t="shared" si="0"/>
        <v>0.0036116963248274806</v>
      </c>
      <c r="G53" s="50">
        <f t="shared" si="1"/>
        <v>0.006091434788891794</v>
      </c>
      <c r="H53" s="24">
        <v>5113</v>
      </c>
      <c r="I53" s="50">
        <f t="shared" si="2"/>
        <v>0.021859956049218036</v>
      </c>
      <c r="J53" s="27">
        <v>471.447</v>
      </c>
      <c r="K53" s="50">
        <f t="shared" si="3"/>
        <v>0.023280794920401127</v>
      </c>
      <c r="L53" s="29">
        <f t="shared" si="4"/>
        <v>0.05123218575851096</v>
      </c>
      <c r="N53" s="57"/>
      <c r="O53" s="58"/>
    </row>
    <row r="54" spans="1:15" ht="12.75">
      <c r="A54" s="16">
        <v>10642</v>
      </c>
      <c r="B54" s="5" t="s">
        <v>344</v>
      </c>
      <c r="C54" s="69">
        <v>96160.116</v>
      </c>
      <c r="D54" s="46">
        <f t="shared" si="5"/>
        <v>0.004817817486894363</v>
      </c>
      <c r="E54" s="64">
        <v>97410.38</v>
      </c>
      <c r="F54" s="50">
        <f t="shared" si="0"/>
        <v>0.0050018270650827685</v>
      </c>
      <c r="G54" s="50">
        <f t="shared" si="1"/>
        <v>0.004909822275988566</v>
      </c>
      <c r="H54" s="24">
        <v>4093</v>
      </c>
      <c r="I54" s="50">
        <f t="shared" si="2"/>
        <v>0.017499080795902486</v>
      </c>
      <c r="J54" s="27">
        <v>423.369</v>
      </c>
      <c r="K54" s="50">
        <f t="shared" si="3"/>
        <v>0.02090662760534123</v>
      </c>
      <c r="L54" s="29">
        <f t="shared" si="4"/>
        <v>0.04331553067723228</v>
      </c>
      <c r="N54" s="57"/>
      <c r="O54" s="58"/>
    </row>
    <row r="55" spans="1:15" ht="12.75">
      <c r="A55" s="16">
        <v>10510</v>
      </c>
      <c r="B55" s="5" t="s">
        <v>345</v>
      </c>
      <c r="C55" s="69">
        <v>8313300.831</v>
      </c>
      <c r="D55" s="46">
        <f t="shared" si="5"/>
        <v>0.416513288288933</v>
      </c>
      <c r="E55" s="64">
        <v>6353093.3</v>
      </c>
      <c r="F55" s="50">
        <f t="shared" si="0"/>
        <v>0.32621856125534054</v>
      </c>
      <c r="G55" s="50">
        <f t="shared" si="1"/>
        <v>0.3713659247721368</v>
      </c>
      <c r="H55" s="24">
        <v>18466</v>
      </c>
      <c r="I55" s="50">
        <f t="shared" si="2"/>
        <v>0.07894894355659304</v>
      </c>
      <c r="J55" s="27">
        <v>2063.96</v>
      </c>
      <c r="K55" s="50">
        <f t="shared" si="3"/>
        <v>0.10192159348539946</v>
      </c>
      <c r="L55" s="29">
        <f t="shared" si="4"/>
        <v>0.5522364618141293</v>
      </c>
      <c r="N55" s="57"/>
      <c r="O55" s="58"/>
    </row>
    <row r="56" spans="1:15" ht="12.75">
      <c r="A56" s="16">
        <v>10669</v>
      </c>
      <c r="B56" s="5" t="s">
        <v>346</v>
      </c>
      <c r="C56" s="69">
        <v>105165.51</v>
      </c>
      <c r="D56" s="46">
        <f t="shared" si="5"/>
        <v>0.005269006051283923</v>
      </c>
      <c r="E56" s="64">
        <v>61339.48</v>
      </c>
      <c r="F56" s="50">
        <f t="shared" si="0"/>
        <v>0.0031496589092671968</v>
      </c>
      <c r="G56" s="50">
        <f t="shared" si="1"/>
        <v>0.00420933248027556</v>
      </c>
      <c r="H56" s="24">
        <v>4544</v>
      </c>
      <c r="I56" s="50">
        <f t="shared" si="2"/>
        <v>0.019427271716731226</v>
      </c>
      <c r="J56" s="27">
        <v>488.162</v>
      </c>
      <c r="K56" s="50">
        <f t="shared" si="3"/>
        <v>0.024106207929911222</v>
      </c>
      <c r="L56" s="29">
        <f t="shared" si="4"/>
        <v>0.047742812126918006</v>
      </c>
      <c r="N56" s="57"/>
      <c r="O56" s="58"/>
    </row>
    <row r="57" spans="1:15" ht="12.75">
      <c r="A57" s="16">
        <v>10537</v>
      </c>
      <c r="B57" s="5" t="s">
        <v>223</v>
      </c>
      <c r="C57" s="69">
        <v>3253916.129</v>
      </c>
      <c r="D57" s="46">
        <f t="shared" si="5"/>
        <v>0.1630278194255071</v>
      </c>
      <c r="E57" s="64">
        <v>2028094.22</v>
      </c>
      <c r="F57" s="50">
        <f t="shared" si="0"/>
        <v>0.10413855854102948</v>
      </c>
      <c r="G57" s="50">
        <f t="shared" si="1"/>
        <v>0.1335831889832683</v>
      </c>
      <c r="H57" s="24">
        <v>24580</v>
      </c>
      <c r="I57" s="50">
        <f t="shared" si="2"/>
        <v>0.10508854286911389</v>
      </c>
      <c r="J57" s="27">
        <v>1269.066</v>
      </c>
      <c r="K57" s="50">
        <f t="shared" si="3"/>
        <v>0.06266847659748345</v>
      </c>
      <c r="L57" s="29">
        <f t="shared" si="4"/>
        <v>0.30134020844986564</v>
      </c>
      <c r="N57" s="57"/>
      <c r="O57" s="58"/>
    </row>
    <row r="58" spans="1:15" ht="12.75">
      <c r="A58" s="16">
        <v>10685</v>
      </c>
      <c r="B58" s="5" t="s">
        <v>225</v>
      </c>
      <c r="C58" s="69">
        <v>269341.922</v>
      </c>
      <c r="D58" s="46">
        <f t="shared" si="5"/>
        <v>0.01349457837348426</v>
      </c>
      <c r="E58" s="64">
        <v>258596.97</v>
      </c>
      <c r="F58" s="50">
        <f t="shared" si="0"/>
        <v>0.013278434223276788</v>
      </c>
      <c r="G58" s="50">
        <f t="shared" si="1"/>
        <v>0.013386506298380525</v>
      </c>
      <c r="H58" s="24">
        <v>4214</v>
      </c>
      <c r="I58" s="50">
        <f t="shared" si="2"/>
        <v>0.018016400311246784</v>
      </c>
      <c r="J58" s="27">
        <v>322.103</v>
      </c>
      <c r="K58" s="50">
        <f t="shared" si="3"/>
        <v>0.015905953132050826</v>
      </c>
      <c r="L58" s="29">
        <f t="shared" si="4"/>
        <v>0.04730885974167813</v>
      </c>
      <c r="N58" s="57"/>
      <c r="O58" s="58"/>
    </row>
    <row r="59" spans="1:15" ht="12.75">
      <c r="A59" s="16">
        <v>10707</v>
      </c>
      <c r="B59" s="5" t="s">
        <v>227</v>
      </c>
      <c r="C59" s="69">
        <v>255375.49</v>
      </c>
      <c r="D59" s="46">
        <f t="shared" si="5"/>
        <v>0.012794831710126228</v>
      </c>
      <c r="E59" s="64">
        <v>50631.58</v>
      </c>
      <c r="F59" s="50">
        <f t="shared" si="0"/>
        <v>0.0025998297839706958</v>
      </c>
      <c r="G59" s="50">
        <f t="shared" si="1"/>
        <v>0.007697330747048462</v>
      </c>
      <c r="H59" s="24">
        <v>5439</v>
      </c>
      <c r="I59" s="50">
        <f t="shared" si="2"/>
        <v>0.023253725983120848</v>
      </c>
      <c r="J59" s="27">
        <v>358.104</v>
      </c>
      <c r="K59" s="50">
        <f t="shared" si="3"/>
        <v>0.01768373917784041</v>
      </c>
      <c r="L59" s="29">
        <f t="shared" si="4"/>
        <v>0.04863479590800972</v>
      </c>
      <c r="N59" s="57"/>
      <c r="O59" s="58"/>
    </row>
    <row r="60" spans="1:15" ht="12.75">
      <c r="A60" s="16">
        <v>10529</v>
      </c>
      <c r="B60" s="5" t="s">
        <v>229</v>
      </c>
      <c r="C60" s="69">
        <v>108505.093</v>
      </c>
      <c r="D60" s="46">
        <f t="shared" si="5"/>
        <v>0.005436325955269221</v>
      </c>
      <c r="E60" s="64">
        <v>93875.34</v>
      </c>
      <c r="F60" s="50">
        <f t="shared" si="0"/>
        <v>0.004820309872067505</v>
      </c>
      <c r="G60" s="50">
        <f t="shared" si="1"/>
        <v>0.0051283179136683635</v>
      </c>
      <c r="H60" s="24">
        <v>3398</v>
      </c>
      <c r="I60" s="50">
        <f t="shared" si="2"/>
        <v>0.014527700108594345</v>
      </c>
      <c r="J60" s="27">
        <v>506.719</v>
      </c>
      <c r="K60" s="50">
        <f t="shared" si="3"/>
        <v>0.025022581798740347</v>
      </c>
      <c r="L60" s="29">
        <f t="shared" si="4"/>
        <v>0.04467859982100306</v>
      </c>
      <c r="N60" s="57"/>
      <c r="O60" s="58"/>
    </row>
    <row r="61" spans="1:15" ht="12.75">
      <c r="A61" s="16">
        <v>10545</v>
      </c>
      <c r="B61" s="5" t="s">
        <v>347</v>
      </c>
      <c r="C61" s="69">
        <v>722913.5895</v>
      </c>
      <c r="D61" s="46">
        <f t="shared" si="5"/>
        <v>0.03621944188385415</v>
      </c>
      <c r="E61" s="64">
        <v>857039.66</v>
      </c>
      <c r="F61" s="50">
        <f t="shared" si="0"/>
        <v>0.04400726254468296</v>
      </c>
      <c r="G61" s="50">
        <f t="shared" si="1"/>
        <v>0.04011335221426855</v>
      </c>
      <c r="H61" s="24">
        <v>5268</v>
      </c>
      <c r="I61" s="50">
        <f t="shared" si="2"/>
        <v>0.022522638073006182</v>
      </c>
      <c r="J61" s="27">
        <v>430.613</v>
      </c>
      <c r="K61" s="50">
        <f t="shared" si="3"/>
        <v>0.021264347727440607</v>
      </c>
      <c r="L61" s="29">
        <f t="shared" si="4"/>
        <v>0.08390033801471534</v>
      </c>
      <c r="N61" s="57"/>
      <c r="O61" s="58"/>
    </row>
    <row r="62" spans="1:15" ht="12.75">
      <c r="A62" s="16">
        <v>10561</v>
      </c>
      <c r="B62" s="5" t="s">
        <v>348</v>
      </c>
      <c r="C62" s="69">
        <v>329501.314</v>
      </c>
      <c r="D62" s="46">
        <f t="shared" si="5"/>
        <v>0.016508686330451914</v>
      </c>
      <c r="E62" s="64">
        <v>292548.82</v>
      </c>
      <c r="F62" s="50">
        <f t="shared" si="0"/>
        <v>0.01502179342421236</v>
      </c>
      <c r="G62" s="50">
        <f t="shared" si="1"/>
        <v>0.015765239877332138</v>
      </c>
      <c r="H62" s="24">
        <v>7349</v>
      </c>
      <c r="I62" s="50">
        <f t="shared" si="2"/>
        <v>0.03141967866334898</v>
      </c>
      <c r="J62" s="27">
        <v>947.934</v>
      </c>
      <c r="K62" s="50">
        <f t="shared" si="3"/>
        <v>0.04681047297379244</v>
      </c>
      <c r="L62" s="29">
        <f t="shared" si="4"/>
        <v>0.09399539151447356</v>
      </c>
      <c r="N62" s="57"/>
      <c r="O62" s="58"/>
    </row>
    <row r="63" spans="1:15" ht="12.75">
      <c r="A63" s="16">
        <v>10553</v>
      </c>
      <c r="B63" s="5" t="s">
        <v>349</v>
      </c>
      <c r="C63" s="69">
        <v>307110.59</v>
      </c>
      <c r="D63" s="46">
        <f t="shared" si="5"/>
        <v>0.015386865495383192</v>
      </c>
      <c r="E63" s="64">
        <v>303835.36</v>
      </c>
      <c r="F63" s="50">
        <f t="shared" si="0"/>
        <v>0.015601334549533288</v>
      </c>
      <c r="G63" s="50">
        <f t="shared" si="1"/>
        <v>0.01549410002245824</v>
      </c>
      <c r="H63" s="24">
        <v>5183</v>
      </c>
      <c r="I63" s="50">
        <f t="shared" si="2"/>
        <v>0.022159231801896554</v>
      </c>
      <c r="J63" s="27">
        <v>903.884</v>
      </c>
      <c r="K63" s="50">
        <f t="shared" si="3"/>
        <v>0.044635214638828656</v>
      </c>
      <c r="L63" s="29">
        <f t="shared" si="4"/>
        <v>0.08228854646318345</v>
      </c>
      <c r="N63" s="57"/>
      <c r="O63" s="58"/>
    </row>
    <row r="64" spans="1:15" ht="12.75">
      <c r="A64" s="16">
        <v>10588</v>
      </c>
      <c r="B64" s="5" t="s">
        <v>350</v>
      </c>
      <c r="C64" s="69">
        <v>118228.328</v>
      </c>
      <c r="D64" s="46">
        <f t="shared" si="5"/>
        <v>0.005923479814486522</v>
      </c>
      <c r="E64" s="64">
        <v>112369.42</v>
      </c>
      <c r="F64" s="50">
        <f t="shared" si="0"/>
        <v>0.00576994367790838</v>
      </c>
      <c r="G64" s="50">
        <f t="shared" si="1"/>
        <v>0.005846711746197451</v>
      </c>
      <c r="H64" s="24">
        <v>4470</v>
      </c>
      <c r="I64" s="50">
        <f t="shared" si="2"/>
        <v>0.019110894492471078</v>
      </c>
      <c r="J64" s="27">
        <v>1822.115</v>
      </c>
      <c r="K64" s="50">
        <f t="shared" si="3"/>
        <v>0.08997890671992123</v>
      </c>
      <c r="L64" s="29">
        <f t="shared" si="4"/>
        <v>0.11493651295858975</v>
      </c>
      <c r="N64" s="57"/>
      <c r="O64" s="58"/>
    </row>
    <row r="65" spans="1:15" ht="12.75">
      <c r="A65" s="16">
        <v>10570</v>
      </c>
      <c r="B65" s="5" t="s">
        <v>235</v>
      </c>
      <c r="C65" s="69">
        <v>3093587.242</v>
      </c>
      <c r="D65" s="46">
        <f t="shared" si="5"/>
        <v>0.15499501593509832</v>
      </c>
      <c r="E65" s="64">
        <v>1857257.68</v>
      </c>
      <c r="F65" s="50">
        <f t="shared" si="0"/>
        <v>0.09536644586189717</v>
      </c>
      <c r="G65" s="50">
        <f t="shared" si="1"/>
        <v>0.12518073089849774</v>
      </c>
      <c r="H65" s="24">
        <v>23914</v>
      </c>
      <c r="I65" s="50">
        <f t="shared" si="2"/>
        <v>0.10224114785077255</v>
      </c>
      <c r="J65" s="27">
        <v>3051.161</v>
      </c>
      <c r="K65" s="50">
        <f t="shared" si="3"/>
        <v>0.15067113272568503</v>
      </c>
      <c r="L65" s="29">
        <f t="shared" si="4"/>
        <v>0.37809301147495533</v>
      </c>
      <c r="N65" s="57"/>
      <c r="O65" s="58"/>
    </row>
    <row r="66" spans="1:15" ht="12.75">
      <c r="A66" s="16">
        <v>10596</v>
      </c>
      <c r="B66" s="5" t="s">
        <v>445</v>
      </c>
      <c r="C66" s="69">
        <v>-199029.08</v>
      </c>
      <c r="D66" s="46">
        <f t="shared" si="5"/>
        <v>0</v>
      </c>
      <c r="E66" s="64">
        <v>42072.65</v>
      </c>
      <c r="F66" s="50">
        <f aca="true" t="shared" si="6" ref="F66:F129">IF(E66&lt;0,0,E66*75/$E$224)</f>
        <v>0.0021603459453679837</v>
      </c>
      <c r="G66" s="50">
        <f aca="true" t="shared" si="7" ref="G66:G129">(D66+F66)/2</f>
        <v>0.0010801729726839918</v>
      </c>
      <c r="H66" s="24">
        <v>6656</v>
      </c>
      <c r="I66" s="50">
        <f aca="true" t="shared" si="8" ref="I66:I129">H66*12.5/$H$224</f>
        <v>0.028456848711831653</v>
      </c>
      <c r="J66" s="27">
        <v>1202.901</v>
      </c>
      <c r="K66" s="50">
        <f aca="true" t="shared" si="9" ref="K66:K129">J66*12.5/$J$224</f>
        <v>0.059401144753377245</v>
      </c>
      <c r="L66" s="29">
        <f>G66+I66+K66</f>
        <v>0.08893816643789289</v>
      </c>
      <c r="N66" s="57"/>
      <c r="O66" s="58"/>
    </row>
    <row r="67" spans="1:15" ht="12.75">
      <c r="A67" s="16">
        <v>10618</v>
      </c>
      <c r="B67" s="5" t="s">
        <v>238</v>
      </c>
      <c r="C67" s="69">
        <v>1626197.332</v>
      </c>
      <c r="D67" s="46">
        <f aca="true" t="shared" si="10" ref="D67:D130">IF(C67&lt;0,0,C67*75/$C$224)</f>
        <v>0.08147579546649629</v>
      </c>
      <c r="E67" s="64">
        <v>1290036.36</v>
      </c>
      <c r="F67" s="50">
        <f t="shared" si="6"/>
        <v>0.06624077208598159</v>
      </c>
      <c r="G67" s="50">
        <f t="shared" si="7"/>
        <v>0.07385828377623893</v>
      </c>
      <c r="H67" s="24">
        <v>9567</v>
      </c>
      <c r="I67" s="50">
        <f t="shared" si="8"/>
        <v>0.040902444655362594</v>
      </c>
      <c r="J67" s="27">
        <v>2848.69</v>
      </c>
      <c r="K67" s="50">
        <f t="shared" si="9"/>
        <v>0.1406727960551186</v>
      </c>
      <c r="L67" s="29">
        <f aca="true" t="shared" si="11" ref="L67:L130">G67+I67+K67</f>
        <v>0.25543352448672013</v>
      </c>
      <c r="N67" s="57"/>
      <c r="O67" s="58"/>
    </row>
    <row r="68" spans="1:15" ht="12.75">
      <c r="A68" s="16">
        <v>10634</v>
      </c>
      <c r="B68" s="5" t="s">
        <v>351</v>
      </c>
      <c r="C68" s="69">
        <v>1455105.939</v>
      </c>
      <c r="D68" s="46">
        <f t="shared" si="10"/>
        <v>0.07290376852496769</v>
      </c>
      <c r="E68" s="64">
        <v>940373.53</v>
      </c>
      <c r="F68" s="50">
        <f t="shared" si="6"/>
        <v>0.04828628913716816</v>
      </c>
      <c r="G68" s="50">
        <f t="shared" si="7"/>
        <v>0.060595028831067925</v>
      </c>
      <c r="H68" s="24">
        <v>9973</v>
      </c>
      <c r="I68" s="50">
        <f t="shared" si="8"/>
        <v>0.042638244020898</v>
      </c>
      <c r="J68" s="27">
        <v>2360.527</v>
      </c>
      <c r="K68" s="50">
        <f t="shared" si="9"/>
        <v>0.11656653874363337</v>
      </c>
      <c r="L68" s="29">
        <f t="shared" si="11"/>
        <v>0.2197998115955993</v>
      </c>
      <c r="N68" s="57"/>
      <c r="O68" s="58"/>
    </row>
    <row r="69" spans="1:15" ht="12.75">
      <c r="A69" s="16">
        <v>10723</v>
      </c>
      <c r="B69" s="5" t="s">
        <v>241</v>
      </c>
      <c r="C69" s="69">
        <v>-1146854.26</v>
      </c>
      <c r="D69" s="46">
        <f t="shared" si="10"/>
        <v>0</v>
      </c>
      <c r="E69" s="64">
        <v>-166741.53</v>
      </c>
      <c r="F69" s="50">
        <f t="shared" si="6"/>
        <v>0</v>
      </c>
      <c r="G69" s="50">
        <f t="shared" si="7"/>
        <v>0</v>
      </c>
      <c r="H69" s="24">
        <v>4345</v>
      </c>
      <c r="I69" s="50">
        <f t="shared" si="8"/>
        <v>0.01857647350554515</v>
      </c>
      <c r="J69" s="27">
        <v>3156.647</v>
      </c>
      <c r="K69" s="50">
        <f t="shared" si="9"/>
        <v>0.1558801974412807</v>
      </c>
      <c r="L69" s="29">
        <f t="shared" si="11"/>
        <v>0.17445667094682585</v>
      </c>
      <c r="N69" s="57"/>
      <c r="O69" s="58"/>
    </row>
    <row r="70" spans="1:15" ht="12.75">
      <c r="A70" s="16">
        <v>10766</v>
      </c>
      <c r="B70" s="5" t="s">
        <v>352</v>
      </c>
      <c r="C70" s="69">
        <v>48674.159</v>
      </c>
      <c r="D70" s="46">
        <f t="shared" si="10"/>
        <v>0.0024386744124775873</v>
      </c>
      <c r="E70" s="64">
        <v>42588.11</v>
      </c>
      <c r="F70" s="50">
        <f t="shared" si="6"/>
        <v>0.002186813779483481</v>
      </c>
      <c r="G70" s="50">
        <f t="shared" si="7"/>
        <v>0.002312744095980534</v>
      </c>
      <c r="H70" s="24">
        <v>4075</v>
      </c>
      <c r="I70" s="50">
        <f t="shared" si="8"/>
        <v>0.017422124173785154</v>
      </c>
      <c r="J70" s="27">
        <v>765.534</v>
      </c>
      <c r="K70" s="50">
        <f t="shared" si="9"/>
        <v>0.037803273875100185</v>
      </c>
      <c r="L70" s="29">
        <f t="shared" si="11"/>
        <v>0.05753814214486587</v>
      </c>
      <c r="N70" s="57"/>
      <c r="O70" s="58"/>
    </row>
    <row r="71" spans="1:15" ht="12.75">
      <c r="A71" s="16">
        <v>10782</v>
      </c>
      <c r="B71" s="5" t="s">
        <v>244</v>
      </c>
      <c r="C71" s="69">
        <v>61272.528</v>
      </c>
      <c r="D71" s="46">
        <f t="shared" si="10"/>
        <v>0.0030698783356773868</v>
      </c>
      <c r="E71" s="64">
        <v>73483.5</v>
      </c>
      <c r="F71" s="50">
        <f t="shared" si="6"/>
        <v>0.003773229907706033</v>
      </c>
      <c r="G71" s="50">
        <f t="shared" si="7"/>
        <v>0.00342155412169171</v>
      </c>
      <c r="H71" s="24">
        <v>3878</v>
      </c>
      <c r="I71" s="50">
        <f t="shared" si="8"/>
        <v>0.016579876698389895</v>
      </c>
      <c r="J71" s="27">
        <v>362.793</v>
      </c>
      <c r="K71" s="50">
        <f t="shared" si="9"/>
        <v>0.017915289378354488</v>
      </c>
      <c r="L71" s="29">
        <f t="shared" si="11"/>
        <v>0.03791672019843609</v>
      </c>
      <c r="N71" s="57"/>
      <c r="O71" s="58"/>
    </row>
    <row r="72" spans="1:15" ht="12.75">
      <c r="A72" s="16">
        <v>10650</v>
      </c>
      <c r="B72" s="5" t="s">
        <v>353</v>
      </c>
      <c r="C72" s="69">
        <v>1224206.956</v>
      </c>
      <c r="D72" s="46">
        <f t="shared" si="10"/>
        <v>0.06133525962254994</v>
      </c>
      <c r="E72" s="64">
        <v>2539267.94</v>
      </c>
      <c r="F72" s="50">
        <f t="shared" si="6"/>
        <v>0.13038630080068436</v>
      </c>
      <c r="G72" s="50">
        <f t="shared" si="7"/>
        <v>0.09586078021161715</v>
      </c>
      <c r="H72" s="24">
        <v>13105</v>
      </c>
      <c r="I72" s="50">
        <f t="shared" si="8"/>
        <v>0.05602869626931398</v>
      </c>
      <c r="J72" s="27">
        <v>221.023</v>
      </c>
      <c r="K72" s="50">
        <f t="shared" si="9"/>
        <v>0.010914463631525534</v>
      </c>
      <c r="L72" s="29">
        <f t="shared" si="11"/>
        <v>0.16280394011245666</v>
      </c>
      <c r="N72" s="57"/>
      <c r="O72" s="58"/>
    </row>
    <row r="73" spans="1:15" ht="12.75">
      <c r="A73" s="16">
        <v>12297</v>
      </c>
      <c r="B73" s="5" t="s">
        <v>247</v>
      </c>
      <c r="C73" s="69">
        <v>2001126.9625</v>
      </c>
      <c r="D73" s="46">
        <f t="shared" si="10"/>
        <v>0.10026053289524214</v>
      </c>
      <c r="E73" s="64">
        <v>1105919.64</v>
      </c>
      <c r="F73" s="50">
        <f t="shared" si="6"/>
        <v>0.05678674887787719</v>
      </c>
      <c r="G73" s="50">
        <f t="shared" si="7"/>
        <v>0.07852364088655966</v>
      </c>
      <c r="H73" s="24">
        <v>6054</v>
      </c>
      <c r="I73" s="50">
        <f t="shared" si="8"/>
        <v>0.025883077238796397</v>
      </c>
      <c r="J73" s="27">
        <v>1005.706</v>
      </c>
      <c r="K73" s="50">
        <f t="shared" si="9"/>
        <v>0.049663345267266394</v>
      </c>
      <c r="L73" s="29">
        <f t="shared" si="11"/>
        <v>0.15407006339262247</v>
      </c>
      <c r="N73" s="57"/>
      <c r="O73" s="58"/>
    </row>
    <row r="74" spans="1:15" ht="12.75">
      <c r="A74" s="16">
        <v>10677</v>
      </c>
      <c r="B74" s="5" t="s">
        <v>249</v>
      </c>
      <c r="C74" s="69">
        <v>1663746.78</v>
      </c>
      <c r="D74" s="46">
        <f t="shared" si="10"/>
        <v>0.08335709922030657</v>
      </c>
      <c r="E74" s="64">
        <v>1069400.7</v>
      </c>
      <c r="F74" s="50">
        <f t="shared" si="6"/>
        <v>0.054911574769326</v>
      </c>
      <c r="G74" s="50">
        <f t="shared" si="7"/>
        <v>0.06913433699481629</v>
      </c>
      <c r="H74" s="24">
        <v>6230</v>
      </c>
      <c r="I74" s="50">
        <f t="shared" si="8"/>
        <v>0.0266355419883881</v>
      </c>
      <c r="J74" s="27">
        <v>219.07</v>
      </c>
      <c r="K74" s="50">
        <f t="shared" si="9"/>
        <v>0.01081802141749184</v>
      </c>
      <c r="L74" s="29">
        <f t="shared" si="11"/>
        <v>0.10658790040069623</v>
      </c>
      <c r="N74" s="57"/>
      <c r="O74" s="58"/>
    </row>
    <row r="75" spans="1:15" ht="12.75">
      <c r="A75" s="16">
        <v>11428</v>
      </c>
      <c r="B75" s="5" t="s">
        <v>354</v>
      </c>
      <c r="C75" s="69">
        <v>243167.456</v>
      </c>
      <c r="D75" s="46">
        <f t="shared" si="10"/>
        <v>0.012183184364715362</v>
      </c>
      <c r="E75" s="64">
        <v>-26163.93</v>
      </c>
      <c r="F75" s="50">
        <f t="shared" si="6"/>
        <v>0</v>
      </c>
      <c r="G75" s="50">
        <f t="shared" si="7"/>
        <v>0.006091592182357681</v>
      </c>
      <c r="H75" s="24">
        <v>9336</v>
      </c>
      <c r="I75" s="50">
        <f t="shared" si="8"/>
        <v>0.039914834671523486</v>
      </c>
      <c r="J75" s="27">
        <v>4024.385</v>
      </c>
      <c r="K75" s="50">
        <f t="shared" si="9"/>
        <v>0.19873046570608893</v>
      </c>
      <c r="L75" s="29">
        <f t="shared" si="11"/>
        <v>0.2447368925599701</v>
      </c>
      <c r="N75" s="57"/>
      <c r="O75" s="58"/>
    </row>
    <row r="76" spans="1:15" ht="12.75">
      <c r="A76" s="16">
        <v>11410</v>
      </c>
      <c r="B76" s="5" t="s">
        <v>355</v>
      </c>
      <c r="C76" s="69">
        <v>200373.598</v>
      </c>
      <c r="D76" s="46">
        <f t="shared" si="10"/>
        <v>0.010039124998105673</v>
      </c>
      <c r="E76" s="64">
        <v>145493.28</v>
      </c>
      <c r="F76" s="50">
        <f t="shared" si="6"/>
        <v>0.007470787257904809</v>
      </c>
      <c r="G76" s="50">
        <f t="shared" si="7"/>
        <v>0.008754956128005241</v>
      </c>
      <c r="H76" s="24">
        <v>4287</v>
      </c>
      <c r="I76" s="50">
        <f t="shared" si="8"/>
        <v>0.018328502167611522</v>
      </c>
      <c r="J76" s="27">
        <v>846.831</v>
      </c>
      <c r="K76" s="50">
        <f t="shared" si="9"/>
        <v>0.041817847697065015</v>
      </c>
      <c r="L76" s="29">
        <f t="shared" si="11"/>
        <v>0.06890130599268178</v>
      </c>
      <c r="N76" s="57"/>
      <c r="O76" s="58"/>
    </row>
    <row r="77" spans="1:15" ht="12.75">
      <c r="A77" s="16">
        <v>10693</v>
      </c>
      <c r="B77" s="5" t="s">
        <v>356</v>
      </c>
      <c r="C77" s="69">
        <v>1864607.962</v>
      </c>
      <c r="D77" s="46">
        <f t="shared" si="10"/>
        <v>0.09342065316899223</v>
      </c>
      <c r="E77" s="64">
        <v>1086046.56</v>
      </c>
      <c r="F77" s="50">
        <f t="shared" si="6"/>
        <v>0.05576630619599304</v>
      </c>
      <c r="G77" s="50">
        <f t="shared" si="7"/>
        <v>0.07459347968249264</v>
      </c>
      <c r="H77" s="24">
        <v>14986</v>
      </c>
      <c r="I77" s="50">
        <f t="shared" si="8"/>
        <v>0.0640706632805753</v>
      </c>
      <c r="J77" s="27">
        <v>1285.678</v>
      </c>
      <c r="K77" s="50">
        <f t="shared" si="9"/>
        <v>0.06348880330487093</v>
      </c>
      <c r="L77" s="29">
        <f t="shared" si="11"/>
        <v>0.2021529462679389</v>
      </c>
      <c r="N77" s="57"/>
      <c r="O77" s="58"/>
    </row>
    <row r="78" spans="1:15" ht="12.75">
      <c r="A78" s="16">
        <v>10715</v>
      </c>
      <c r="B78" s="5" t="s">
        <v>254</v>
      </c>
      <c r="C78" s="69">
        <v>1163562.298</v>
      </c>
      <c r="D78" s="46">
        <f t="shared" si="10"/>
        <v>0.058296838851519164</v>
      </c>
      <c r="E78" s="64">
        <v>691157.94</v>
      </c>
      <c r="F78" s="50">
        <f t="shared" si="6"/>
        <v>0.03548956990557733</v>
      </c>
      <c r="G78" s="50">
        <f t="shared" si="7"/>
        <v>0.04689320437854824</v>
      </c>
      <c r="H78" s="24">
        <v>4072</v>
      </c>
      <c r="I78" s="50">
        <f t="shared" si="8"/>
        <v>0.017409298070098934</v>
      </c>
      <c r="J78" s="27">
        <v>1090.496</v>
      </c>
      <c r="K78" s="50">
        <f t="shared" si="9"/>
        <v>0.05385040892723414</v>
      </c>
      <c r="L78" s="29">
        <f t="shared" si="11"/>
        <v>0.11815291137588131</v>
      </c>
      <c r="N78" s="57"/>
      <c r="O78" s="58"/>
    </row>
    <row r="79" spans="1:15" ht="12.75">
      <c r="A79" s="16">
        <v>10731</v>
      </c>
      <c r="B79" s="5" t="s">
        <v>256</v>
      </c>
      <c r="C79" s="69">
        <v>13672310.91</v>
      </c>
      <c r="D79" s="46">
        <f t="shared" si="10"/>
        <v>0.6850105982448542</v>
      </c>
      <c r="E79" s="64">
        <v>9989037.82</v>
      </c>
      <c r="F79" s="50">
        <f t="shared" si="6"/>
        <v>0.5129169983959756</v>
      </c>
      <c r="G79" s="50">
        <f t="shared" si="7"/>
        <v>0.5989637983204149</v>
      </c>
      <c r="H79" s="24">
        <v>34850</v>
      </c>
      <c r="I79" s="50">
        <f t="shared" si="8"/>
        <v>0.14899657115494788</v>
      </c>
      <c r="J79" s="27">
        <v>911.213</v>
      </c>
      <c r="K79" s="50">
        <f t="shared" si="9"/>
        <v>0.04499713219471855</v>
      </c>
      <c r="L79" s="29">
        <f t="shared" si="11"/>
        <v>0.7929575016700814</v>
      </c>
      <c r="N79" s="57"/>
      <c r="O79" s="58"/>
    </row>
    <row r="80" spans="1:15" ht="12.75">
      <c r="A80" s="16">
        <v>10740</v>
      </c>
      <c r="B80" s="5" t="s">
        <v>357</v>
      </c>
      <c r="C80" s="69">
        <v>15605.952</v>
      </c>
      <c r="D80" s="46">
        <f t="shared" si="10"/>
        <v>0.000781889951601494</v>
      </c>
      <c r="E80" s="64">
        <v>91219.81</v>
      </c>
      <c r="F80" s="50">
        <f t="shared" si="6"/>
        <v>0.004683953748355235</v>
      </c>
      <c r="G80" s="50">
        <f t="shared" si="7"/>
        <v>0.0027329218499783643</v>
      </c>
      <c r="H80" s="24">
        <v>4637</v>
      </c>
      <c r="I80" s="50">
        <f t="shared" si="8"/>
        <v>0.019824880931004114</v>
      </c>
      <c r="J80" s="27">
        <v>717.991</v>
      </c>
      <c r="K80" s="50">
        <f t="shared" si="9"/>
        <v>0.03545552570213349</v>
      </c>
      <c r="L80" s="29">
        <f t="shared" si="11"/>
        <v>0.05801332848311597</v>
      </c>
      <c r="N80" s="57"/>
      <c r="O80" s="58"/>
    </row>
    <row r="81" spans="1:15" ht="12.75">
      <c r="A81" s="16">
        <v>10758</v>
      </c>
      <c r="B81" s="5" t="s">
        <v>358</v>
      </c>
      <c r="C81" s="69">
        <v>389972.46</v>
      </c>
      <c r="D81" s="46">
        <f t="shared" si="10"/>
        <v>0.019538413797204782</v>
      </c>
      <c r="E81" s="64">
        <v>324966.46</v>
      </c>
      <c r="F81" s="50">
        <f t="shared" si="6"/>
        <v>0.016686374027820618</v>
      </c>
      <c r="G81" s="50">
        <f t="shared" si="7"/>
        <v>0.018112393912512702</v>
      </c>
      <c r="H81" s="24">
        <v>4225</v>
      </c>
      <c r="I81" s="50">
        <f t="shared" si="8"/>
        <v>0.018063429358096263</v>
      </c>
      <c r="J81" s="27">
        <v>972.209</v>
      </c>
      <c r="K81" s="50">
        <f t="shared" si="9"/>
        <v>0.0480092106827878</v>
      </c>
      <c r="L81" s="29">
        <f t="shared" si="11"/>
        <v>0.08418503395339677</v>
      </c>
      <c r="N81" s="57"/>
      <c r="O81" s="58"/>
    </row>
    <row r="82" spans="1:15" ht="12.75">
      <c r="A82" s="16">
        <v>10804</v>
      </c>
      <c r="B82" s="5" t="s">
        <v>359</v>
      </c>
      <c r="C82" s="69">
        <v>91377.145</v>
      </c>
      <c r="D82" s="46">
        <f t="shared" si="10"/>
        <v>0.0045781809069727186</v>
      </c>
      <c r="E82" s="64">
        <v>32197.01</v>
      </c>
      <c r="F82" s="50">
        <f t="shared" si="6"/>
        <v>0.0016532516969212166</v>
      </c>
      <c r="G82" s="50">
        <f t="shared" si="7"/>
        <v>0.0031157163019469676</v>
      </c>
      <c r="H82" s="24">
        <v>2445</v>
      </c>
      <c r="I82" s="50">
        <f t="shared" si="8"/>
        <v>0.010453274504271092</v>
      </c>
      <c r="J82" s="27">
        <v>206.144</v>
      </c>
      <c r="K82" s="50">
        <f t="shared" si="9"/>
        <v>0.010179715191890436</v>
      </c>
      <c r="L82" s="29">
        <f t="shared" si="11"/>
        <v>0.023748705998108497</v>
      </c>
      <c r="N82" s="57"/>
      <c r="O82" s="58"/>
    </row>
    <row r="83" spans="1:15" ht="12.75">
      <c r="A83" s="16">
        <v>10774</v>
      </c>
      <c r="B83" s="5" t="s">
        <v>261</v>
      </c>
      <c r="C83" s="69">
        <v>8989017.618</v>
      </c>
      <c r="D83" s="46">
        <f t="shared" si="10"/>
        <v>0.4503680743272181</v>
      </c>
      <c r="E83" s="64">
        <v>43690301.56</v>
      </c>
      <c r="F83" s="50">
        <f t="shared" si="6"/>
        <v>2.243409098952657</v>
      </c>
      <c r="G83" s="50">
        <f t="shared" si="7"/>
        <v>1.3468885866399376</v>
      </c>
      <c r="H83" s="24">
        <v>55545</v>
      </c>
      <c r="I83" s="50">
        <f t="shared" si="8"/>
        <v>0.237475309750404</v>
      </c>
      <c r="J83" s="27">
        <v>3409.664</v>
      </c>
      <c r="K83" s="50">
        <f t="shared" si="9"/>
        <v>0.16837457515155385</v>
      </c>
      <c r="L83" s="29">
        <f t="shared" si="11"/>
        <v>1.7527384715418957</v>
      </c>
      <c r="N83" s="57"/>
      <c r="O83" s="58"/>
    </row>
    <row r="84" spans="1:15" ht="12.75">
      <c r="A84" s="16">
        <v>10790</v>
      </c>
      <c r="B84" s="5" t="s">
        <v>360</v>
      </c>
      <c r="C84" s="69">
        <v>225173.092</v>
      </c>
      <c r="D84" s="46">
        <f t="shared" si="10"/>
        <v>0.011281630111757281</v>
      </c>
      <c r="E84" s="64">
        <v>314114.59</v>
      </c>
      <c r="F84" s="50">
        <f t="shared" si="6"/>
        <v>0.01612915233263003</v>
      </c>
      <c r="G84" s="50">
        <f t="shared" si="7"/>
        <v>0.013705391222193655</v>
      </c>
      <c r="H84" s="24">
        <v>5236</v>
      </c>
      <c r="I84" s="50">
        <f t="shared" si="8"/>
        <v>0.022385826300353146</v>
      </c>
      <c r="J84" s="27">
        <v>254.407</v>
      </c>
      <c r="K84" s="50">
        <f t="shared" si="9"/>
        <v>0.012563018098141447</v>
      </c>
      <c r="L84" s="29">
        <f t="shared" si="11"/>
        <v>0.04865423562068825</v>
      </c>
      <c r="N84" s="57"/>
      <c r="O84" s="58"/>
    </row>
    <row r="85" spans="1:15" ht="12.75">
      <c r="A85" s="16">
        <v>10812</v>
      </c>
      <c r="B85" s="5" t="s">
        <v>361</v>
      </c>
      <c r="C85" s="69">
        <v>338531.986</v>
      </c>
      <c r="D85" s="46">
        <f t="shared" si="10"/>
        <v>0.016961141374079433</v>
      </c>
      <c r="E85" s="64">
        <v>252726.16</v>
      </c>
      <c r="F85" s="50">
        <f t="shared" si="6"/>
        <v>0.012976979939329239</v>
      </c>
      <c r="G85" s="50">
        <f t="shared" si="7"/>
        <v>0.014969060656704336</v>
      </c>
      <c r="H85" s="24">
        <v>5300</v>
      </c>
      <c r="I85" s="50">
        <f t="shared" si="8"/>
        <v>0.022659449845659218</v>
      </c>
      <c r="J85" s="27">
        <v>656.448</v>
      </c>
      <c r="K85" s="50">
        <f t="shared" si="9"/>
        <v>0.03241643549308296</v>
      </c>
      <c r="L85" s="29">
        <f t="shared" si="11"/>
        <v>0.07004494599544651</v>
      </c>
      <c r="N85" s="57"/>
      <c r="O85" s="58"/>
    </row>
    <row r="86" spans="1:15" ht="12.75">
      <c r="A86" s="16">
        <v>10820</v>
      </c>
      <c r="B86" s="5" t="s">
        <v>265</v>
      </c>
      <c r="C86" s="69">
        <v>63117.21</v>
      </c>
      <c r="D86" s="46">
        <f t="shared" si="10"/>
        <v>0.0031623006576030313</v>
      </c>
      <c r="E86" s="64">
        <v>47843.55</v>
      </c>
      <c r="F86" s="50">
        <f t="shared" si="6"/>
        <v>0.002456670051791613</v>
      </c>
      <c r="G86" s="50">
        <f t="shared" si="7"/>
        <v>0.0028094853546973223</v>
      </c>
      <c r="H86" s="24">
        <v>2405</v>
      </c>
      <c r="I86" s="50">
        <f t="shared" si="8"/>
        <v>0.010282259788454796</v>
      </c>
      <c r="J86" s="27">
        <v>117.317</v>
      </c>
      <c r="K86" s="50">
        <f t="shared" si="9"/>
        <v>0.00579329811766052</v>
      </c>
      <c r="L86" s="29">
        <f t="shared" si="11"/>
        <v>0.01888504326081264</v>
      </c>
      <c r="N86" s="57"/>
      <c r="O86" s="58"/>
    </row>
    <row r="87" spans="1:15" ht="12.75">
      <c r="A87" s="16">
        <v>10839</v>
      </c>
      <c r="B87" s="5" t="s">
        <v>267</v>
      </c>
      <c r="C87" s="69">
        <v>1121402.5365</v>
      </c>
      <c r="D87" s="46">
        <f t="shared" si="10"/>
        <v>0.05618454900987634</v>
      </c>
      <c r="E87" s="64">
        <v>832364</v>
      </c>
      <c r="F87" s="50">
        <f t="shared" si="6"/>
        <v>0.04274021704053052</v>
      </c>
      <c r="G87" s="50">
        <f t="shared" si="7"/>
        <v>0.049462383025203435</v>
      </c>
      <c r="H87" s="24">
        <v>7041</v>
      </c>
      <c r="I87" s="50">
        <f t="shared" si="8"/>
        <v>0.030102865351563503</v>
      </c>
      <c r="J87" s="27">
        <v>569.502</v>
      </c>
      <c r="K87" s="50">
        <f t="shared" si="9"/>
        <v>0.028122905159558304</v>
      </c>
      <c r="L87" s="29">
        <f t="shared" si="11"/>
        <v>0.10768815353632524</v>
      </c>
      <c r="N87" s="57"/>
      <c r="O87" s="58"/>
    </row>
    <row r="88" spans="1:15" ht="12.75">
      <c r="A88" s="16">
        <v>10855</v>
      </c>
      <c r="B88" s="5" t="s">
        <v>269</v>
      </c>
      <c r="C88" s="69">
        <v>59926122.8235</v>
      </c>
      <c r="D88" s="46">
        <f t="shared" si="10"/>
        <v>3.0024206965478046</v>
      </c>
      <c r="E88" s="64">
        <v>25543571.14</v>
      </c>
      <c r="F88" s="50">
        <f t="shared" si="6"/>
        <v>1.3116109953263615</v>
      </c>
      <c r="G88" s="50">
        <f t="shared" si="7"/>
        <v>2.157015845937083</v>
      </c>
      <c r="H88" s="24">
        <v>10220</v>
      </c>
      <c r="I88" s="50">
        <f t="shared" si="8"/>
        <v>0.043694259891063625</v>
      </c>
      <c r="J88" s="27">
        <v>789.828</v>
      </c>
      <c r="K88" s="50">
        <f t="shared" si="9"/>
        <v>0.03900294983400167</v>
      </c>
      <c r="L88" s="29">
        <f t="shared" si="11"/>
        <v>2.2397130556621483</v>
      </c>
      <c r="N88" s="57"/>
      <c r="O88" s="58"/>
    </row>
    <row r="89" spans="1:15" ht="12.75">
      <c r="A89" s="16">
        <v>10847</v>
      </c>
      <c r="B89" s="5" t="s">
        <v>304</v>
      </c>
      <c r="C89" s="69">
        <v>573150.38</v>
      </c>
      <c r="D89" s="46">
        <f t="shared" si="10"/>
        <v>0.02871600033619083</v>
      </c>
      <c r="E89" s="64">
        <v>134211.08</v>
      </c>
      <c r="F89" s="50">
        <f t="shared" si="6"/>
        <v>0.00689146898285366</v>
      </c>
      <c r="G89" s="50">
        <f t="shared" si="7"/>
        <v>0.017803734659522244</v>
      </c>
      <c r="H89" s="24">
        <v>4954</v>
      </c>
      <c r="I89" s="50">
        <f t="shared" si="8"/>
        <v>0.02118017255384826</v>
      </c>
      <c r="J89" s="27">
        <v>471.57</v>
      </c>
      <c r="K89" s="50">
        <f t="shared" si="9"/>
        <v>0.023286868854003866</v>
      </c>
      <c r="L89" s="29">
        <f t="shared" si="11"/>
        <v>0.06227077606737437</v>
      </c>
      <c r="N89" s="57"/>
      <c r="O89" s="58"/>
    </row>
    <row r="90" spans="1:15" ht="12.75">
      <c r="A90" s="16">
        <v>10871</v>
      </c>
      <c r="B90" s="5" t="s">
        <v>362</v>
      </c>
      <c r="C90" s="69">
        <v>364556.73</v>
      </c>
      <c r="D90" s="46">
        <f t="shared" si="10"/>
        <v>0.018265034005980472</v>
      </c>
      <c r="E90" s="64">
        <v>423495.08</v>
      </c>
      <c r="F90" s="50">
        <f t="shared" si="6"/>
        <v>0.021745620467483982</v>
      </c>
      <c r="G90" s="50">
        <f t="shared" si="7"/>
        <v>0.020005327236732227</v>
      </c>
      <c r="H90" s="24">
        <v>10623</v>
      </c>
      <c r="I90" s="50">
        <f t="shared" si="8"/>
        <v>0.04541723315291281</v>
      </c>
      <c r="J90" s="27">
        <v>3495.016</v>
      </c>
      <c r="K90" s="50">
        <f t="shared" si="9"/>
        <v>0.17258939125611295</v>
      </c>
      <c r="L90" s="29">
        <f t="shared" si="11"/>
        <v>0.23801195164575797</v>
      </c>
      <c r="N90" s="57"/>
      <c r="O90" s="58"/>
    </row>
    <row r="91" spans="1:15" ht="12.75">
      <c r="A91" s="16">
        <v>10898</v>
      </c>
      <c r="B91" s="5" t="s">
        <v>273</v>
      </c>
      <c r="C91" s="69">
        <v>68213605.062</v>
      </c>
      <c r="D91" s="46">
        <f t="shared" si="10"/>
        <v>3.417640420814483</v>
      </c>
      <c r="E91" s="64">
        <v>83986827.3</v>
      </c>
      <c r="F91" s="50">
        <f t="shared" si="6"/>
        <v>4.31255463637009</v>
      </c>
      <c r="G91" s="50">
        <f t="shared" si="7"/>
        <v>3.865097528592287</v>
      </c>
      <c r="H91" s="24">
        <v>10574</v>
      </c>
      <c r="I91" s="50">
        <f t="shared" si="8"/>
        <v>0.04520774012603784</v>
      </c>
      <c r="J91" s="27">
        <v>1019.645</v>
      </c>
      <c r="K91" s="50">
        <f t="shared" si="9"/>
        <v>0.05035167502733586</v>
      </c>
      <c r="L91" s="29">
        <f t="shared" si="11"/>
        <v>3.9606569437456605</v>
      </c>
      <c r="N91" s="57"/>
      <c r="O91" s="58"/>
    </row>
    <row r="92" spans="1:15" ht="12.75">
      <c r="A92" s="16">
        <v>10863</v>
      </c>
      <c r="B92" s="5" t="s">
        <v>275</v>
      </c>
      <c r="C92" s="69">
        <v>22615.6</v>
      </c>
      <c r="D92" s="46">
        <f t="shared" si="10"/>
        <v>0.001133087580266731</v>
      </c>
      <c r="E92" s="64">
        <v>5118.11</v>
      </c>
      <c r="F92" s="50">
        <f t="shared" si="6"/>
        <v>0.00026280465305720776</v>
      </c>
      <c r="G92" s="50">
        <f t="shared" si="7"/>
        <v>0.0006979461166619694</v>
      </c>
      <c r="H92" s="24">
        <v>4356</v>
      </c>
      <c r="I92" s="50">
        <f t="shared" si="8"/>
        <v>0.018623502552394634</v>
      </c>
      <c r="J92" s="27">
        <v>4279.673</v>
      </c>
      <c r="K92" s="50">
        <f t="shared" si="9"/>
        <v>0.21133698897092965</v>
      </c>
      <c r="L92" s="29">
        <f t="shared" si="11"/>
        <v>0.23065843763998625</v>
      </c>
      <c r="N92" s="57"/>
      <c r="O92" s="58"/>
    </row>
    <row r="93" spans="1:15" ht="12.75">
      <c r="A93" s="16">
        <v>10910</v>
      </c>
      <c r="B93" s="5" t="s">
        <v>363</v>
      </c>
      <c r="C93" s="69">
        <v>321328.212</v>
      </c>
      <c r="D93" s="46">
        <f t="shared" si="10"/>
        <v>0.01609919728888533</v>
      </c>
      <c r="E93" s="64">
        <v>309734.67</v>
      </c>
      <c r="F93" s="50">
        <f t="shared" si="6"/>
        <v>0.015904252251151055</v>
      </c>
      <c r="G93" s="50">
        <f t="shared" si="7"/>
        <v>0.016001724770018193</v>
      </c>
      <c r="H93" s="24">
        <v>3725</v>
      </c>
      <c r="I93" s="50">
        <f t="shared" si="8"/>
        <v>0.015925745410392565</v>
      </c>
      <c r="J93" s="27">
        <v>276.721</v>
      </c>
      <c r="K93" s="50">
        <f t="shared" si="9"/>
        <v>0.013664918540511066</v>
      </c>
      <c r="L93" s="29">
        <f t="shared" si="11"/>
        <v>0.04559238872092182</v>
      </c>
      <c r="N93" s="57"/>
      <c r="O93" s="58"/>
    </row>
    <row r="94" spans="1:15" ht="12.75">
      <c r="A94" s="16">
        <v>10880</v>
      </c>
      <c r="B94" s="5" t="s">
        <v>278</v>
      </c>
      <c r="C94" s="69">
        <v>493233.714</v>
      </c>
      <c r="D94" s="46">
        <f t="shared" si="10"/>
        <v>0.024712012747936503</v>
      </c>
      <c r="E94" s="64">
        <v>441641.74</v>
      </c>
      <c r="F94" s="50">
        <f t="shared" si="6"/>
        <v>0.02267741495518493</v>
      </c>
      <c r="G94" s="50">
        <f t="shared" si="7"/>
        <v>0.023694713851560717</v>
      </c>
      <c r="H94" s="24">
        <v>8209</v>
      </c>
      <c r="I94" s="50">
        <f t="shared" si="8"/>
        <v>0.035096495053399346</v>
      </c>
      <c r="J94" s="27">
        <v>134.318</v>
      </c>
      <c r="K94" s="50">
        <f t="shared" si="9"/>
        <v>0.0066328342573363265</v>
      </c>
      <c r="L94" s="29">
        <f t="shared" si="11"/>
        <v>0.06542404316229639</v>
      </c>
      <c r="N94" s="57"/>
      <c r="O94" s="58"/>
    </row>
    <row r="95" spans="1:15" ht="12.75">
      <c r="A95" s="16">
        <v>10936</v>
      </c>
      <c r="B95" s="5" t="s">
        <v>280</v>
      </c>
      <c r="C95" s="69">
        <v>1724465.413</v>
      </c>
      <c r="D95" s="46">
        <f t="shared" si="10"/>
        <v>0.08639922628936834</v>
      </c>
      <c r="E95" s="64">
        <v>1709468.3</v>
      </c>
      <c r="F95" s="50">
        <f t="shared" si="6"/>
        <v>0.08777775848776105</v>
      </c>
      <c r="G95" s="50">
        <f t="shared" si="7"/>
        <v>0.0870884923885647</v>
      </c>
      <c r="H95" s="24">
        <v>14812</v>
      </c>
      <c r="I95" s="50">
        <f t="shared" si="8"/>
        <v>0.06332674926677441</v>
      </c>
      <c r="J95" s="27">
        <v>1042.815</v>
      </c>
      <c r="K95" s="50">
        <f t="shared" si="9"/>
        <v>0.05149584609705461</v>
      </c>
      <c r="L95" s="29">
        <f t="shared" si="11"/>
        <v>0.2019110877523937</v>
      </c>
      <c r="N95" s="57"/>
      <c r="O95" s="58"/>
    </row>
    <row r="96" spans="1:15" ht="12.75">
      <c r="A96" s="16">
        <v>10952</v>
      </c>
      <c r="B96" s="5" t="s">
        <v>446</v>
      </c>
      <c r="C96" s="69">
        <v>978037.415</v>
      </c>
      <c r="D96" s="46">
        <f t="shared" si="10"/>
        <v>0.04900166469042071</v>
      </c>
      <c r="E96" s="64">
        <v>1009379.56</v>
      </c>
      <c r="F96" s="50">
        <f t="shared" si="6"/>
        <v>0.051829609967124</v>
      </c>
      <c r="G96" s="50">
        <f t="shared" si="7"/>
        <v>0.050415637328772356</v>
      </c>
      <c r="H96" s="24">
        <v>8706</v>
      </c>
      <c r="I96" s="50">
        <f t="shared" si="8"/>
        <v>0.03722135289741682</v>
      </c>
      <c r="J96" s="27">
        <v>527.716</v>
      </c>
      <c r="K96" s="50">
        <f t="shared" si="9"/>
        <v>0.02605944670814408</v>
      </c>
      <c r="L96" s="29">
        <f t="shared" si="11"/>
        <v>0.11369643693433326</v>
      </c>
      <c r="N96" s="57"/>
      <c r="O96" s="58"/>
    </row>
    <row r="97" spans="1:15" ht="12.75">
      <c r="A97" s="16">
        <v>10979</v>
      </c>
      <c r="B97" s="5" t="s">
        <v>310</v>
      </c>
      <c r="C97" s="69">
        <v>162796.144</v>
      </c>
      <c r="D97" s="46">
        <f t="shared" si="10"/>
        <v>0.00815641808670627</v>
      </c>
      <c r="E97" s="64">
        <v>261120.71</v>
      </c>
      <c r="F97" s="50">
        <f t="shared" si="6"/>
        <v>0.013408023195594029</v>
      </c>
      <c r="G97" s="50">
        <f t="shared" si="7"/>
        <v>0.010782220641150149</v>
      </c>
      <c r="H97" s="24">
        <v>7664</v>
      </c>
      <c r="I97" s="50">
        <f t="shared" si="8"/>
        <v>0.03276641955040231</v>
      </c>
      <c r="J97" s="27">
        <v>664.66</v>
      </c>
      <c r="K97" s="50">
        <f t="shared" si="9"/>
        <v>0.032821956978820135</v>
      </c>
      <c r="L97" s="29">
        <f t="shared" si="11"/>
        <v>0.07637059717037259</v>
      </c>
      <c r="N97" s="57"/>
      <c r="O97" s="58"/>
    </row>
    <row r="98" spans="1:15" ht="12.75">
      <c r="A98" s="16">
        <v>10995</v>
      </c>
      <c r="B98" s="5" t="s">
        <v>364</v>
      </c>
      <c r="C98" s="69">
        <v>705018.886</v>
      </c>
      <c r="D98" s="46">
        <f t="shared" si="10"/>
        <v>0.03532288082474426</v>
      </c>
      <c r="E98" s="64">
        <v>674725.48</v>
      </c>
      <c r="F98" s="50">
        <f t="shared" si="6"/>
        <v>0.03464579613964099</v>
      </c>
      <c r="G98" s="50">
        <f t="shared" si="7"/>
        <v>0.03498433848219262</v>
      </c>
      <c r="H98" s="24">
        <v>10277</v>
      </c>
      <c r="I98" s="50">
        <f t="shared" si="8"/>
        <v>0.04393795586110185</v>
      </c>
      <c r="J98" s="27">
        <v>810.752</v>
      </c>
      <c r="K98" s="50">
        <f t="shared" si="9"/>
        <v>0.04003620988850296</v>
      </c>
      <c r="L98" s="29">
        <f t="shared" si="11"/>
        <v>0.11895850423179744</v>
      </c>
      <c r="N98" s="57"/>
      <c r="O98" s="58"/>
    </row>
    <row r="99" spans="1:15" ht="12.75">
      <c r="A99" s="16">
        <v>11010</v>
      </c>
      <c r="B99" s="5" t="s">
        <v>284</v>
      </c>
      <c r="C99" s="69">
        <v>2308579.172</v>
      </c>
      <c r="D99" s="46">
        <f t="shared" si="10"/>
        <v>0.11566451422273355</v>
      </c>
      <c r="E99" s="64">
        <v>1553781.56</v>
      </c>
      <c r="F99" s="50">
        <f t="shared" si="6"/>
        <v>0.07978355756372704</v>
      </c>
      <c r="G99" s="50">
        <f t="shared" si="7"/>
        <v>0.0977240358932303</v>
      </c>
      <c r="H99" s="24">
        <v>10143</v>
      </c>
      <c r="I99" s="50">
        <f t="shared" si="8"/>
        <v>0.04336505656311725</v>
      </c>
      <c r="J99" s="27">
        <v>2534.502</v>
      </c>
      <c r="K99" s="50">
        <f t="shared" si="9"/>
        <v>0.12515769808132515</v>
      </c>
      <c r="L99" s="29">
        <f t="shared" si="11"/>
        <v>0.2662467905376727</v>
      </c>
      <c r="N99" s="57"/>
      <c r="O99" s="58"/>
    </row>
    <row r="100" spans="1:15" ht="12.75">
      <c r="A100" s="16">
        <v>11029</v>
      </c>
      <c r="B100" s="5" t="s">
        <v>365</v>
      </c>
      <c r="C100" s="69">
        <v>417382.455</v>
      </c>
      <c r="D100" s="46">
        <f t="shared" si="10"/>
        <v>0.020911710323039748</v>
      </c>
      <c r="E100" s="64">
        <v>314948.47</v>
      </c>
      <c r="F100" s="50">
        <f t="shared" si="6"/>
        <v>0.016171970393221012</v>
      </c>
      <c r="G100" s="50">
        <f t="shared" si="7"/>
        <v>0.01854184035813038</v>
      </c>
      <c r="H100" s="24">
        <v>5708</v>
      </c>
      <c r="I100" s="50">
        <f t="shared" si="8"/>
        <v>0.02440379994698544</v>
      </c>
      <c r="J100" s="27">
        <v>1443.257</v>
      </c>
      <c r="K100" s="50">
        <f t="shared" si="9"/>
        <v>0.07127030235516055</v>
      </c>
      <c r="L100" s="29">
        <f t="shared" si="11"/>
        <v>0.11421594266027636</v>
      </c>
      <c r="N100" s="57"/>
      <c r="O100" s="58"/>
    </row>
    <row r="101" spans="1:15" ht="12.75">
      <c r="A101" s="16">
        <v>11037</v>
      </c>
      <c r="B101" s="5" t="s">
        <v>366</v>
      </c>
      <c r="C101" s="69">
        <v>3373214.696</v>
      </c>
      <c r="D101" s="46">
        <f t="shared" si="10"/>
        <v>0.16900492039171264</v>
      </c>
      <c r="E101" s="64">
        <v>1934352.47</v>
      </c>
      <c r="F101" s="50">
        <f t="shared" si="6"/>
        <v>0.09932510824673617</v>
      </c>
      <c r="G101" s="50">
        <f t="shared" si="7"/>
        <v>0.1341650143192244</v>
      </c>
      <c r="H101" s="24">
        <v>16446</v>
      </c>
      <c r="I101" s="50">
        <f t="shared" si="8"/>
        <v>0.07031270040787009</v>
      </c>
      <c r="J101" s="27">
        <v>854.342</v>
      </c>
      <c r="K101" s="50">
        <f t="shared" si="9"/>
        <v>0.04218875269942399</v>
      </c>
      <c r="L101" s="29">
        <f t="shared" si="11"/>
        <v>0.24666646742651846</v>
      </c>
      <c r="N101" s="57"/>
      <c r="O101" s="58"/>
    </row>
    <row r="102" spans="1:15" ht="12.75">
      <c r="A102" s="16">
        <v>11045</v>
      </c>
      <c r="B102" s="5" t="s">
        <v>289</v>
      </c>
      <c r="C102" s="69">
        <v>246033.714</v>
      </c>
      <c r="D102" s="46">
        <f t="shared" si="10"/>
        <v>0.012326789723036176</v>
      </c>
      <c r="E102" s="64">
        <v>217502.99</v>
      </c>
      <c r="F102" s="50">
        <f t="shared" si="6"/>
        <v>0.011168341013744395</v>
      </c>
      <c r="G102" s="50">
        <f t="shared" si="7"/>
        <v>0.011747565368390285</v>
      </c>
      <c r="H102" s="24">
        <v>3959</v>
      </c>
      <c r="I102" s="50">
        <f t="shared" si="8"/>
        <v>0.016926181497917896</v>
      </c>
      <c r="J102" s="27">
        <v>460.518</v>
      </c>
      <c r="K102" s="50">
        <f t="shared" si="9"/>
        <v>0.022741103698089682</v>
      </c>
      <c r="L102" s="29">
        <f t="shared" si="11"/>
        <v>0.05141485056439786</v>
      </c>
      <c r="N102" s="57"/>
      <c r="O102" s="58"/>
    </row>
    <row r="103" spans="1:15" ht="12.75">
      <c r="A103" s="16">
        <v>10901</v>
      </c>
      <c r="B103" s="5" t="s">
        <v>367</v>
      </c>
      <c r="C103" s="69">
        <v>50872.632</v>
      </c>
      <c r="D103" s="46">
        <f t="shared" si="10"/>
        <v>0.0025488223834291314</v>
      </c>
      <c r="E103" s="64">
        <v>37164.15</v>
      </c>
      <c r="F103" s="50">
        <f t="shared" si="6"/>
        <v>0.0019083043441653319</v>
      </c>
      <c r="G103" s="50">
        <f t="shared" si="7"/>
        <v>0.0022285633637972317</v>
      </c>
      <c r="H103" s="24">
        <v>4423</v>
      </c>
      <c r="I103" s="50">
        <f t="shared" si="8"/>
        <v>0.01890995220138693</v>
      </c>
      <c r="J103" s="27">
        <v>663.797</v>
      </c>
      <c r="K103" s="50">
        <f t="shared" si="9"/>
        <v>0.03277934068045296</v>
      </c>
      <c r="L103" s="29">
        <f t="shared" si="11"/>
        <v>0.05391785624563712</v>
      </c>
      <c r="N103" s="57"/>
      <c r="O103" s="58"/>
    </row>
    <row r="104" spans="1:15" ht="12.75">
      <c r="A104" s="16">
        <v>11053</v>
      </c>
      <c r="B104" s="5" t="s">
        <v>292</v>
      </c>
      <c r="C104" s="69">
        <v>57050.349</v>
      </c>
      <c r="D104" s="46">
        <f t="shared" si="10"/>
        <v>0.0028583385761059847</v>
      </c>
      <c r="E104" s="64">
        <v>331323.79</v>
      </c>
      <c r="F104" s="50">
        <f t="shared" si="6"/>
        <v>0.017012810135098533</v>
      </c>
      <c r="G104" s="50">
        <f t="shared" si="7"/>
        <v>0.009935574355602259</v>
      </c>
      <c r="H104" s="24">
        <v>4648</v>
      </c>
      <c r="I104" s="50">
        <f t="shared" si="8"/>
        <v>0.019871909977853593</v>
      </c>
      <c r="J104" s="27">
        <v>1693.772</v>
      </c>
      <c r="K104" s="50">
        <f t="shared" si="9"/>
        <v>0.08364112736727068</v>
      </c>
      <c r="L104" s="29">
        <f t="shared" si="11"/>
        <v>0.11344861170072654</v>
      </c>
      <c r="N104" s="57"/>
      <c r="O104" s="58"/>
    </row>
    <row r="105" spans="1:15" ht="12.75">
      <c r="A105" s="16">
        <v>10928</v>
      </c>
      <c r="B105" s="5" t="s">
        <v>368</v>
      </c>
      <c r="C105" s="69">
        <v>117845.14</v>
      </c>
      <c r="D105" s="46">
        <f t="shared" si="10"/>
        <v>0.0059042813159409496</v>
      </c>
      <c r="E105" s="64">
        <v>48803.81</v>
      </c>
      <c r="F105" s="50">
        <f t="shared" si="6"/>
        <v>0.00250597747116023</v>
      </c>
      <c r="G105" s="50">
        <f t="shared" si="7"/>
        <v>0.00420512939355059</v>
      </c>
      <c r="H105" s="24">
        <v>3090</v>
      </c>
      <c r="I105" s="50">
        <f t="shared" si="8"/>
        <v>0.013210886796808865</v>
      </c>
      <c r="J105" s="27">
        <v>1716.165</v>
      </c>
      <c r="K105" s="50">
        <f t="shared" si="9"/>
        <v>0.08474692895398678</v>
      </c>
      <c r="L105" s="29">
        <f t="shared" si="11"/>
        <v>0.10216294514434623</v>
      </c>
      <c r="N105" s="57"/>
      <c r="O105" s="58"/>
    </row>
    <row r="106" spans="1:15" ht="12.75">
      <c r="A106" s="16">
        <v>11070</v>
      </c>
      <c r="B106" s="5" t="s">
        <v>295</v>
      </c>
      <c r="C106" s="69">
        <v>616709.671</v>
      </c>
      <c r="D106" s="46">
        <f t="shared" si="10"/>
        <v>0.030898409453672757</v>
      </c>
      <c r="E106" s="64">
        <v>481540.81</v>
      </c>
      <c r="F106" s="50">
        <f t="shared" si="6"/>
        <v>0.024726151939863893</v>
      </c>
      <c r="G106" s="50">
        <f t="shared" si="7"/>
        <v>0.027812280696768325</v>
      </c>
      <c r="H106" s="24">
        <v>13169</v>
      </c>
      <c r="I106" s="50">
        <f t="shared" si="8"/>
        <v>0.05630231981462005</v>
      </c>
      <c r="J106" s="27">
        <v>739.57</v>
      </c>
      <c r="K106" s="50">
        <f t="shared" si="9"/>
        <v>0.03652113068760871</v>
      </c>
      <c r="L106" s="29">
        <f t="shared" si="11"/>
        <v>0.12063573119899709</v>
      </c>
      <c r="N106" s="57"/>
      <c r="O106" s="58"/>
    </row>
    <row r="107" spans="1:15" ht="12.75">
      <c r="A107" s="16">
        <v>10944</v>
      </c>
      <c r="B107" s="5" t="s">
        <v>297</v>
      </c>
      <c r="C107" s="69">
        <v>62097.47</v>
      </c>
      <c r="D107" s="46">
        <f t="shared" si="10"/>
        <v>0.0031112096085439216</v>
      </c>
      <c r="E107" s="64">
        <v>26101.75</v>
      </c>
      <c r="F107" s="50">
        <f t="shared" si="6"/>
        <v>0.0013402723569708294</v>
      </c>
      <c r="G107" s="50">
        <f t="shared" si="7"/>
        <v>0.0022257409827573754</v>
      </c>
      <c r="H107" s="24">
        <v>4434</v>
      </c>
      <c r="I107" s="50">
        <f t="shared" si="8"/>
        <v>0.018956981248236412</v>
      </c>
      <c r="J107" s="27">
        <v>166.441</v>
      </c>
      <c r="K107" s="50">
        <f t="shared" si="9"/>
        <v>0.008219118559130685</v>
      </c>
      <c r="L107" s="29">
        <f t="shared" si="11"/>
        <v>0.02940184079012447</v>
      </c>
      <c r="N107" s="57"/>
      <c r="O107" s="58"/>
    </row>
    <row r="108" spans="1:15" ht="12.75">
      <c r="A108" s="16">
        <v>11096</v>
      </c>
      <c r="B108" s="5" t="s">
        <v>369</v>
      </c>
      <c r="C108" s="69">
        <v>4003707.8775</v>
      </c>
      <c r="D108" s="46">
        <f t="shared" si="10"/>
        <v>0.20059391176936822</v>
      </c>
      <c r="E108" s="64">
        <v>3272346.53</v>
      </c>
      <c r="F108" s="50">
        <f t="shared" si="6"/>
        <v>0.16802841175738847</v>
      </c>
      <c r="G108" s="50">
        <f t="shared" si="7"/>
        <v>0.18431116176337836</v>
      </c>
      <c r="H108" s="24">
        <v>33908</v>
      </c>
      <c r="I108" s="50">
        <f t="shared" si="8"/>
        <v>0.1449691745974741</v>
      </c>
      <c r="J108" s="27">
        <v>1538.205</v>
      </c>
      <c r="K108" s="50">
        <f t="shared" si="9"/>
        <v>0.07595898404388111</v>
      </c>
      <c r="L108" s="29">
        <f t="shared" si="11"/>
        <v>0.4052393204047336</v>
      </c>
      <c r="N108" s="57"/>
      <c r="O108" s="58"/>
    </row>
    <row r="109" spans="1:15" ht="12.75">
      <c r="A109" s="16">
        <v>10960</v>
      </c>
      <c r="B109" s="5" t="s">
        <v>370</v>
      </c>
      <c r="C109" s="69">
        <v>298894.452</v>
      </c>
      <c r="D109" s="46">
        <f t="shared" si="10"/>
        <v>0.014975220262643066</v>
      </c>
      <c r="E109" s="64">
        <v>34095.1</v>
      </c>
      <c r="F109" s="50">
        <f t="shared" si="6"/>
        <v>0.001750714800277994</v>
      </c>
      <c r="G109" s="50">
        <f t="shared" si="7"/>
        <v>0.00836296753146053</v>
      </c>
      <c r="H109" s="24">
        <v>4486</v>
      </c>
      <c r="I109" s="50">
        <f t="shared" si="8"/>
        <v>0.019179300378797594</v>
      </c>
      <c r="J109" s="27">
        <v>827.199</v>
      </c>
      <c r="K109" s="50">
        <f t="shared" si="9"/>
        <v>0.04084838863617945</v>
      </c>
      <c r="L109" s="29">
        <f t="shared" si="11"/>
        <v>0.06839065654643757</v>
      </c>
      <c r="N109" s="57"/>
      <c r="O109" s="58"/>
    </row>
    <row r="110" spans="1:15" ht="12.75">
      <c r="A110" s="16">
        <v>10987</v>
      </c>
      <c r="B110" s="5" t="s">
        <v>371</v>
      </c>
      <c r="C110" s="69">
        <v>116525.89</v>
      </c>
      <c r="D110" s="46">
        <f t="shared" si="10"/>
        <v>0.005838184206411825</v>
      </c>
      <c r="E110" s="64">
        <v>21349.18</v>
      </c>
      <c r="F110" s="50">
        <f t="shared" si="6"/>
        <v>0.0010962374476038768</v>
      </c>
      <c r="G110" s="50">
        <f t="shared" si="7"/>
        <v>0.0034672108270078507</v>
      </c>
      <c r="H110" s="24">
        <v>5070</v>
      </c>
      <c r="I110" s="50">
        <f t="shared" si="8"/>
        <v>0.021676115229715517</v>
      </c>
      <c r="J110" s="27">
        <v>1290.403</v>
      </c>
      <c r="K110" s="50">
        <f t="shared" si="9"/>
        <v>0.06372213124204923</v>
      </c>
      <c r="L110" s="29">
        <f t="shared" si="11"/>
        <v>0.0888654572987726</v>
      </c>
      <c r="N110" s="57"/>
      <c r="O110" s="58"/>
    </row>
    <row r="111" spans="1:15" ht="12.75">
      <c r="A111" s="16">
        <v>11002</v>
      </c>
      <c r="B111" s="5" t="s">
        <v>302</v>
      </c>
      <c r="C111" s="69">
        <v>147467.916</v>
      </c>
      <c r="D111" s="46">
        <f t="shared" si="10"/>
        <v>0.0073884426726426675</v>
      </c>
      <c r="E111" s="64">
        <v>42887.78</v>
      </c>
      <c r="F111" s="50">
        <f t="shared" si="6"/>
        <v>0.0022022012311759325</v>
      </c>
      <c r="G111" s="50">
        <f t="shared" si="7"/>
        <v>0.0047953219519093</v>
      </c>
      <c r="H111" s="24">
        <v>4091</v>
      </c>
      <c r="I111" s="50">
        <f t="shared" si="8"/>
        <v>0.017490530060111673</v>
      </c>
      <c r="J111" s="27">
        <v>1297.315</v>
      </c>
      <c r="K111" s="50">
        <f t="shared" si="9"/>
        <v>0.06406345668157862</v>
      </c>
      <c r="L111" s="29">
        <f t="shared" si="11"/>
        <v>0.0863493086935996</v>
      </c>
      <c r="N111" s="57"/>
      <c r="O111" s="58"/>
    </row>
    <row r="112" spans="1:15" ht="12.75">
      <c r="A112" s="16">
        <v>11100</v>
      </c>
      <c r="B112" s="5" t="s">
        <v>24</v>
      </c>
      <c r="C112" s="69">
        <v>264162.746</v>
      </c>
      <c r="D112" s="46">
        <f t="shared" si="10"/>
        <v>0.013235091116828872</v>
      </c>
      <c r="E112" s="64">
        <v>367599.1</v>
      </c>
      <c r="F112" s="50">
        <f t="shared" si="6"/>
        <v>0.018875474333228833</v>
      </c>
      <c r="G112" s="50">
        <f t="shared" si="7"/>
        <v>0.016055282725028854</v>
      </c>
      <c r="H112" s="24">
        <v>7289</v>
      </c>
      <c r="I112" s="50">
        <f t="shared" si="8"/>
        <v>0.031163156589624538</v>
      </c>
      <c r="J112" s="27">
        <v>394.658</v>
      </c>
      <c r="K112" s="50">
        <f t="shared" si="9"/>
        <v>0.019488833234055303</v>
      </c>
      <c r="L112" s="29">
        <f t="shared" si="11"/>
        <v>0.06670727254870869</v>
      </c>
      <c r="N112" s="57"/>
      <c r="O112" s="58"/>
    </row>
    <row r="113" spans="1:15" ht="12.75">
      <c r="A113" s="16">
        <v>11061</v>
      </c>
      <c r="B113" s="5" t="s">
        <v>372</v>
      </c>
      <c r="C113" s="69">
        <v>98871.756</v>
      </c>
      <c r="D113" s="46">
        <f t="shared" si="10"/>
        <v>0.004953676168784495</v>
      </c>
      <c r="E113" s="64">
        <v>82319.87</v>
      </c>
      <c r="F113" s="50">
        <f t="shared" si="6"/>
        <v>0.004226959732218425</v>
      </c>
      <c r="G113" s="50">
        <f t="shared" si="7"/>
        <v>0.0045903179505014605</v>
      </c>
      <c r="H113" s="24">
        <v>5974</v>
      </c>
      <c r="I113" s="50">
        <f t="shared" si="8"/>
        <v>0.025541047807163805</v>
      </c>
      <c r="J113" s="27">
        <v>155.637</v>
      </c>
      <c r="K113" s="50">
        <f t="shared" si="9"/>
        <v>0.00768560003356999</v>
      </c>
      <c r="L113" s="29">
        <f t="shared" si="11"/>
        <v>0.03781696579123525</v>
      </c>
      <c r="N113" s="57"/>
      <c r="O113" s="58"/>
    </row>
    <row r="114" spans="1:15" ht="12.75">
      <c r="A114" s="16">
        <v>11126</v>
      </c>
      <c r="B114" s="5" t="s">
        <v>373</v>
      </c>
      <c r="C114" s="69">
        <v>275203.212</v>
      </c>
      <c r="D114" s="46">
        <f t="shared" si="10"/>
        <v>0.013788240929566854</v>
      </c>
      <c r="E114" s="64">
        <v>131658.17</v>
      </c>
      <c r="F114" s="50">
        <f t="shared" si="6"/>
        <v>0.006760382189713953</v>
      </c>
      <c r="G114" s="50">
        <f t="shared" si="7"/>
        <v>0.010274311559640405</v>
      </c>
      <c r="H114" s="24">
        <v>4716</v>
      </c>
      <c r="I114" s="50">
        <f t="shared" si="8"/>
        <v>0.0201626349947413</v>
      </c>
      <c r="J114" s="27">
        <v>1300.538</v>
      </c>
      <c r="K114" s="50">
        <f t="shared" si="9"/>
        <v>0.06422261349459991</v>
      </c>
      <c r="L114" s="29">
        <f t="shared" si="11"/>
        <v>0.09465956004898161</v>
      </c>
      <c r="N114" s="57"/>
      <c r="O114" s="58"/>
    </row>
    <row r="115" spans="1:15" ht="12.75">
      <c r="A115" s="16">
        <v>11088</v>
      </c>
      <c r="B115" s="5" t="s">
        <v>374</v>
      </c>
      <c r="C115" s="69">
        <v>1214912.25</v>
      </c>
      <c r="D115" s="46">
        <f t="shared" si="10"/>
        <v>0.060869575938242174</v>
      </c>
      <c r="E115" s="64">
        <v>667912.99</v>
      </c>
      <c r="F115" s="50">
        <f t="shared" si="6"/>
        <v>0.034295988481949834</v>
      </c>
      <c r="G115" s="50">
        <f t="shared" si="7"/>
        <v>0.047582782210096</v>
      </c>
      <c r="H115" s="24">
        <v>3704</v>
      </c>
      <c r="I115" s="50">
        <f t="shared" si="8"/>
        <v>0.01583596268458901</v>
      </c>
      <c r="J115" s="27">
        <v>427.195</v>
      </c>
      <c r="K115" s="50">
        <f t="shared" si="9"/>
        <v>0.02109556150748814</v>
      </c>
      <c r="L115" s="29">
        <f t="shared" si="11"/>
        <v>0.08451430640217314</v>
      </c>
      <c r="N115" s="57"/>
      <c r="O115" s="58"/>
    </row>
    <row r="116" spans="1:15" ht="12.75">
      <c r="A116" s="16">
        <v>11142</v>
      </c>
      <c r="B116" s="5" t="s">
        <v>375</v>
      </c>
      <c r="C116" s="69">
        <v>106384.29</v>
      </c>
      <c r="D116" s="46">
        <f t="shared" si="10"/>
        <v>0.005330069409367612</v>
      </c>
      <c r="E116" s="64">
        <v>106490.19</v>
      </c>
      <c r="F116" s="50">
        <f t="shared" si="6"/>
        <v>0.005468057043898262</v>
      </c>
      <c r="G116" s="50">
        <f t="shared" si="7"/>
        <v>0.005399063226632937</v>
      </c>
      <c r="H116" s="24">
        <v>4329</v>
      </c>
      <c r="I116" s="50">
        <f t="shared" si="8"/>
        <v>0.018508067619218634</v>
      </c>
      <c r="J116" s="27">
        <v>789.71</v>
      </c>
      <c r="K116" s="50">
        <f t="shared" si="9"/>
        <v>0.03899712280826896</v>
      </c>
      <c r="L116" s="29">
        <f t="shared" si="11"/>
        <v>0.06290425365412053</v>
      </c>
      <c r="N116" s="57"/>
      <c r="O116" s="58"/>
    </row>
    <row r="117" spans="1:15" ht="12.75">
      <c r="A117" s="16">
        <v>11169</v>
      </c>
      <c r="B117" s="5" t="s">
        <v>376</v>
      </c>
      <c r="C117" s="69">
        <v>15894.296</v>
      </c>
      <c r="D117" s="46">
        <f t="shared" si="10"/>
        <v>0.0007963365727499239</v>
      </c>
      <c r="E117" s="64">
        <v>61420.63</v>
      </c>
      <c r="F117" s="50">
        <f t="shared" si="6"/>
        <v>0.003153825798528192</v>
      </c>
      <c r="G117" s="50">
        <f t="shared" si="7"/>
        <v>0.001975081185639058</v>
      </c>
      <c r="H117" s="24">
        <v>2261</v>
      </c>
      <c r="I117" s="50">
        <f t="shared" si="8"/>
        <v>0.009666606811516132</v>
      </c>
      <c r="J117" s="27">
        <v>67.507</v>
      </c>
      <c r="K117" s="50">
        <f t="shared" si="9"/>
        <v>0.0033336019164222474</v>
      </c>
      <c r="L117" s="29">
        <f t="shared" si="11"/>
        <v>0.014975289913577437</v>
      </c>
      <c r="N117" s="57"/>
      <c r="O117" s="58"/>
    </row>
    <row r="118" spans="1:15" ht="12.75">
      <c r="A118" s="16">
        <v>11118</v>
      </c>
      <c r="B118" s="5" t="s">
        <v>31</v>
      </c>
      <c r="C118" s="69">
        <v>751890.304</v>
      </c>
      <c r="D118" s="46">
        <f t="shared" si="10"/>
        <v>0.03767123424474154</v>
      </c>
      <c r="E118" s="64">
        <v>14300170.13</v>
      </c>
      <c r="F118" s="50">
        <f t="shared" si="6"/>
        <v>0.7342849703647822</v>
      </c>
      <c r="G118" s="50">
        <f t="shared" si="7"/>
        <v>0.38597810230476187</v>
      </c>
      <c r="H118" s="24">
        <v>5612</v>
      </c>
      <c r="I118" s="50">
        <f t="shared" si="8"/>
        <v>0.023993364629026327</v>
      </c>
      <c r="J118" s="27">
        <v>1193.316</v>
      </c>
      <c r="K118" s="50">
        <f t="shared" si="9"/>
        <v>0.058927822366529846</v>
      </c>
      <c r="L118" s="29">
        <f t="shared" si="11"/>
        <v>0.46889928930031805</v>
      </c>
      <c r="N118" s="57"/>
      <c r="O118" s="58"/>
    </row>
    <row r="119" spans="1:15" ht="12.75">
      <c r="A119" s="16">
        <v>11134</v>
      </c>
      <c r="B119" s="5" t="s">
        <v>33</v>
      </c>
      <c r="C119" s="69">
        <v>4847996.955</v>
      </c>
      <c r="D119" s="46">
        <f t="shared" si="10"/>
        <v>0.24289451258783448</v>
      </c>
      <c r="E119" s="64">
        <v>10822673.8</v>
      </c>
      <c r="F119" s="50">
        <f t="shared" si="6"/>
        <v>0.5557225290508278</v>
      </c>
      <c r="G119" s="50">
        <f t="shared" si="7"/>
        <v>0.3993085208193311</v>
      </c>
      <c r="H119" s="24">
        <v>24847</v>
      </c>
      <c r="I119" s="50">
        <f t="shared" si="8"/>
        <v>0.10623006609718766</v>
      </c>
      <c r="J119" s="27">
        <v>1071.276</v>
      </c>
      <c r="K119" s="50">
        <f t="shared" si="9"/>
        <v>0.052901295074839046</v>
      </c>
      <c r="L119" s="29">
        <f t="shared" si="11"/>
        <v>0.5584398819913579</v>
      </c>
      <c r="N119" s="57"/>
      <c r="O119" s="58"/>
    </row>
    <row r="120" spans="1:15" ht="12.75">
      <c r="A120" s="16">
        <v>11150</v>
      </c>
      <c r="B120" s="5" t="s">
        <v>377</v>
      </c>
      <c r="C120" s="69">
        <v>4107029.241</v>
      </c>
      <c r="D120" s="46">
        <f t="shared" si="10"/>
        <v>0.20577052232836618</v>
      </c>
      <c r="E120" s="64">
        <v>3915377.54</v>
      </c>
      <c r="F120" s="50">
        <f t="shared" si="6"/>
        <v>0.20104676061821328</v>
      </c>
      <c r="G120" s="50">
        <f t="shared" si="7"/>
        <v>0.20340864147328974</v>
      </c>
      <c r="H120" s="24">
        <v>23561</v>
      </c>
      <c r="I120" s="50">
        <f t="shared" si="8"/>
        <v>0.10073194298369374</v>
      </c>
      <c r="J120" s="27">
        <v>704.433</v>
      </c>
      <c r="K120" s="50">
        <f t="shared" si="9"/>
        <v>0.034786010321760305</v>
      </c>
      <c r="L120" s="29">
        <f t="shared" si="11"/>
        <v>0.3389265947787438</v>
      </c>
      <c r="N120" s="57"/>
      <c r="O120" s="58"/>
    </row>
    <row r="121" spans="1:15" ht="12.75">
      <c r="A121" s="16">
        <v>11207</v>
      </c>
      <c r="B121" s="5" t="s">
        <v>36</v>
      </c>
      <c r="C121" s="69">
        <v>103107.39</v>
      </c>
      <c r="D121" s="46">
        <f t="shared" si="10"/>
        <v>0.005165890051235348</v>
      </c>
      <c r="E121" s="64">
        <v>168629.56</v>
      </c>
      <c r="F121" s="50">
        <f t="shared" si="6"/>
        <v>0.008658788695629754</v>
      </c>
      <c r="G121" s="50">
        <f t="shared" si="7"/>
        <v>0.0069123393734325505</v>
      </c>
      <c r="H121" s="24">
        <v>7077</v>
      </c>
      <c r="I121" s="50">
        <f t="shared" si="8"/>
        <v>0.03025677859579817</v>
      </c>
      <c r="J121" s="27">
        <v>177.219</v>
      </c>
      <c r="K121" s="50">
        <f t="shared" si="9"/>
        <v>0.008751353163767225</v>
      </c>
      <c r="L121" s="29">
        <f t="shared" si="11"/>
        <v>0.04592047113299794</v>
      </c>
      <c r="N121" s="57"/>
      <c r="O121" s="58"/>
    </row>
    <row r="122" spans="1:15" ht="12.75">
      <c r="A122" s="16">
        <v>11177</v>
      </c>
      <c r="B122" s="5" t="s">
        <v>378</v>
      </c>
      <c r="C122" s="69">
        <v>-1931192.16</v>
      </c>
      <c r="D122" s="46">
        <f t="shared" si="10"/>
        <v>0</v>
      </c>
      <c r="E122" s="64">
        <v>99392.48</v>
      </c>
      <c r="F122" s="50">
        <f t="shared" si="6"/>
        <v>0.005103603912947448</v>
      </c>
      <c r="G122" s="50">
        <f t="shared" si="7"/>
        <v>0.002551801956473724</v>
      </c>
      <c r="H122" s="24">
        <v>5085</v>
      </c>
      <c r="I122" s="50">
        <f t="shared" si="8"/>
        <v>0.021740245748146626</v>
      </c>
      <c r="J122" s="27">
        <v>1618.951</v>
      </c>
      <c r="K122" s="50">
        <f t="shared" si="9"/>
        <v>0.07994634861856864</v>
      </c>
      <c r="L122" s="29">
        <f t="shared" si="11"/>
        <v>0.10423839632318899</v>
      </c>
      <c r="N122" s="57"/>
      <c r="O122" s="58"/>
    </row>
    <row r="123" spans="1:15" ht="12.75">
      <c r="A123" s="16">
        <v>11185</v>
      </c>
      <c r="B123" s="5" t="s">
        <v>379</v>
      </c>
      <c r="C123" s="69">
        <v>1193269.845</v>
      </c>
      <c r="D123" s="46">
        <f t="shared" si="10"/>
        <v>0.059785247407820576</v>
      </c>
      <c r="E123" s="64">
        <v>687226.1</v>
      </c>
      <c r="F123" s="50">
        <f t="shared" si="6"/>
        <v>0.03528767783075353</v>
      </c>
      <c r="G123" s="50">
        <f t="shared" si="7"/>
        <v>0.047536462619287054</v>
      </c>
      <c r="H123" s="24">
        <v>6604</v>
      </c>
      <c r="I123" s="50">
        <f t="shared" si="8"/>
        <v>0.028234529581270467</v>
      </c>
      <c r="J123" s="27">
        <v>137.069</v>
      </c>
      <c r="K123" s="50">
        <f t="shared" si="9"/>
        <v>0.0067686829674268</v>
      </c>
      <c r="L123" s="29">
        <f t="shared" si="11"/>
        <v>0.08253967516798433</v>
      </c>
      <c r="N123" s="57"/>
      <c r="O123" s="58"/>
    </row>
    <row r="124" spans="1:15" ht="12.75">
      <c r="A124" s="16">
        <v>11193</v>
      </c>
      <c r="B124" s="5" t="s">
        <v>40</v>
      </c>
      <c r="C124" s="69">
        <v>479852.89</v>
      </c>
      <c r="D124" s="46">
        <f t="shared" si="10"/>
        <v>0.024041606237026558</v>
      </c>
      <c r="E124" s="64">
        <v>410436.39</v>
      </c>
      <c r="F124" s="50">
        <f t="shared" si="6"/>
        <v>0.021075083004468996</v>
      </c>
      <c r="G124" s="50">
        <f t="shared" si="7"/>
        <v>0.022558344620747777</v>
      </c>
      <c r="H124" s="24">
        <v>4370</v>
      </c>
      <c r="I124" s="50">
        <f t="shared" si="8"/>
        <v>0.018683357702930337</v>
      </c>
      <c r="J124" s="27">
        <v>775.767</v>
      </c>
      <c r="K124" s="50">
        <f t="shared" si="9"/>
        <v>0.03830859552190347</v>
      </c>
      <c r="L124" s="29">
        <f t="shared" si="11"/>
        <v>0.0795502978455816</v>
      </c>
      <c r="N124" s="57"/>
      <c r="O124" s="58"/>
    </row>
    <row r="125" spans="1:15" ht="12.75">
      <c r="A125" s="16">
        <v>11223</v>
      </c>
      <c r="B125" s="5" t="s">
        <v>380</v>
      </c>
      <c r="C125" s="69">
        <v>170277.27</v>
      </c>
      <c r="D125" s="46">
        <f t="shared" si="10"/>
        <v>0.008531237722577549</v>
      </c>
      <c r="E125" s="64">
        <v>105899.95</v>
      </c>
      <c r="F125" s="50">
        <f t="shared" si="6"/>
        <v>0.00543774940720806</v>
      </c>
      <c r="G125" s="50">
        <f t="shared" si="7"/>
        <v>0.006984493564892804</v>
      </c>
      <c r="H125" s="24">
        <v>6191</v>
      </c>
      <c r="I125" s="50">
        <f t="shared" si="8"/>
        <v>0.026468802640467214</v>
      </c>
      <c r="J125" s="27">
        <v>525.619</v>
      </c>
      <c r="K125" s="50">
        <f t="shared" si="9"/>
        <v>0.025955893547453524</v>
      </c>
      <c r="L125" s="29">
        <f t="shared" si="11"/>
        <v>0.059409189752813535</v>
      </c>
      <c r="N125" s="57"/>
      <c r="O125" s="58"/>
    </row>
    <row r="126" spans="1:15" ht="12.75">
      <c r="A126" s="16">
        <v>11215</v>
      </c>
      <c r="B126" s="5" t="s">
        <v>381</v>
      </c>
      <c r="C126" s="69">
        <v>1206258.063</v>
      </c>
      <c r="D126" s="46">
        <f t="shared" si="10"/>
        <v>0.06043598355922036</v>
      </c>
      <c r="E126" s="64">
        <v>1022670.04</v>
      </c>
      <c r="F126" s="50">
        <f t="shared" si="6"/>
        <v>0.05251204938037689</v>
      </c>
      <c r="G126" s="50">
        <f t="shared" si="7"/>
        <v>0.056474016469798625</v>
      </c>
      <c r="H126" s="24">
        <v>10103</v>
      </c>
      <c r="I126" s="50">
        <f t="shared" si="8"/>
        <v>0.04319404184730096</v>
      </c>
      <c r="J126" s="27">
        <v>226.22</v>
      </c>
      <c r="K126" s="50">
        <f t="shared" si="9"/>
        <v>0.011171099671634656</v>
      </c>
      <c r="L126" s="29">
        <f t="shared" si="11"/>
        <v>0.11083915798873424</v>
      </c>
      <c r="N126" s="57"/>
      <c r="O126" s="58"/>
    </row>
    <row r="127" spans="1:15" ht="12.75">
      <c r="A127" s="16">
        <v>11231</v>
      </c>
      <c r="B127" s="5" t="s">
        <v>44</v>
      </c>
      <c r="C127" s="69">
        <v>8571705.344</v>
      </c>
      <c r="D127" s="46">
        <f t="shared" si="10"/>
        <v>0.429459880215089</v>
      </c>
      <c r="E127" s="64">
        <v>4701045.91</v>
      </c>
      <c r="F127" s="50">
        <f t="shared" si="6"/>
        <v>0.24138925098982933</v>
      </c>
      <c r="G127" s="50">
        <f t="shared" si="7"/>
        <v>0.33542456560245915</v>
      </c>
      <c r="H127" s="24">
        <v>30517</v>
      </c>
      <c r="I127" s="50">
        <f t="shared" si="8"/>
        <v>0.13047140206414762</v>
      </c>
      <c r="J127" s="27">
        <v>1393.708</v>
      </c>
      <c r="K127" s="50">
        <f t="shared" si="9"/>
        <v>0.06882349474473784</v>
      </c>
      <c r="L127" s="29">
        <f t="shared" si="11"/>
        <v>0.5347194624113446</v>
      </c>
      <c r="N127" s="57"/>
      <c r="O127" s="58"/>
    </row>
    <row r="128" spans="1:15" ht="12.75">
      <c r="A128" s="16">
        <v>11258</v>
      </c>
      <c r="B128" s="5" t="s">
        <v>382</v>
      </c>
      <c r="C128" s="69">
        <v>89473.65</v>
      </c>
      <c r="D128" s="46">
        <f t="shared" si="10"/>
        <v>0.004482811934069067</v>
      </c>
      <c r="E128" s="64">
        <v>90633.56</v>
      </c>
      <c r="F128" s="50">
        <f t="shared" si="6"/>
        <v>0.004653850990138864</v>
      </c>
      <c r="G128" s="50">
        <f t="shared" si="7"/>
        <v>0.0045683314621039655</v>
      </c>
      <c r="H128" s="24">
        <v>1406</v>
      </c>
      <c r="I128" s="50">
        <f t="shared" si="8"/>
        <v>0.006011167260942804</v>
      </c>
      <c r="J128" s="27">
        <v>74.517</v>
      </c>
      <c r="K128" s="50">
        <f t="shared" si="9"/>
        <v>0.0036797667502042244</v>
      </c>
      <c r="L128" s="29">
        <f t="shared" si="11"/>
        <v>0.014259265473250994</v>
      </c>
      <c r="N128" s="57"/>
      <c r="O128" s="58"/>
    </row>
    <row r="129" spans="1:15" ht="12.75">
      <c r="A129" s="16">
        <v>11240</v>
      </c>
      <c r="B129" s="5" t="s">
        <v>383</v>
      </c>
      <c r="C129" s="69">
        <v>102024.171</v>
      </c>
      <c r="D129" s="46">
        <f t="shared" si="10"/>
        <v>0.005111618575103432</v>
      </c>
      <c r="E129" s="64">
        <v>77123.54</v>
      </c>
      <c r="F129" s="50">
        <f t="shared" si="6"/>
        <v>0.003960138639506318</v>
      </c>
      <c r="G129" s="50">
        <f t="shared" si="7"/>
        <v>0.004535878607304875</v>
      </c>
      <c r="H129" s="24">
        <v>7393</v>
      </c>
      <c r="I129" s="50">
        <f t="shared" si="8"/>
        <v>0.031607794850746905</v>
      </c>
      <c r="J129" s="27">
        <v>1371.766</v>
      </c>
      <c r="K129" s="50">
        <f t="shared" si="9"/>
        <v>0.06773996424789845</v>
      </c>
      <c r="L129" s="29">
        <f t="shared" si="11"/>
        <v>0.10388363770595023</v>
      </c>
      <c r="N129" s="57"/>
      <c r="O129" s="58"/>
    </row>
    <row r="130" spans="1:15" ht="12.75">
      <c r="A130" s="16">
        <v>11274</v>
      </c>
      <c r="B130" s="5" t="s">
        <v>48</v>
      </c>
      <c r="C130" s="69">
        <v>2802655.384</v>
      </c>
      <c r="D130" s="46">
        <f t="shared" si="10"/>
        <v>0.14041873783486114</v>
      </c>
      <c r="E130" s="64">
        <v>1382274.87</v>
      </c>
      <c r="F130" s="50">
        <f aca="true" t="shared" si="12" ref="F130:F193">IF(E130&lt;0,0,E130*75/$E$224)</f>
        <v>0.07097703403014921</v>
      </c>
      <c r="G130" s="50">
        <f aca="true" t="shared" si="13" ref="G130:G193">(D130+F130)/2</f>
        <v>0.10569788593250518</v>
      </c>
      <c r="H130" s="24">
        <v>10542</v>
      </c>
      <c r="I130" s="50">
        <f aca="true" t="shared" si="14" ref="I130:I193">H130*12.5/$H$224</f>
        <v>0.04507092835338481</v>
      </c>
      <c r="J130" s="27">
        <v>582.058</v>
      </c>
      <c r="K130" s="50">
        <f aca="true" t="shared" si="15" ref="K130:K193">J130*12.5/$J$224</f>
        <v>0.028742940202777494</v>
      </c>
      <c r="L130" s="29">
        <f t="shared" si="11"/>
        <v>0.17951175448866746</v>
      </c>
      <c r="N130" s="57"/>
      <c r="O130" s="58"/>
    </row>
    <row r="131" spans="1:15" ht="12.75">
      <c r="A131" s="16">
        <v>11290</v>
      </c>
      <c r="B131" s="5" t="s">
        <v>384</v>
      </c>
      <c r="C131" s="69">
        <v>827374.959</v>
      </c>
      <c r="D131" s="46">
        <f aca="true" t="shared" si="16" ref="D131:D194">IF(C131&lt;0,0,C131*75/$C$224)</f>
        <v>0.04145316906323935</v>
      </c>
      <c r="E131" s="64">
        <v>438778.09</v>
      </c>
      <c r="F131" s="50">
        <f t="shared" si="12"/>
        <v>0.022530372288120867</v>
      </c>
      <c r="G131" s="50">
        <f t="shared" si="13"/>
        <v>0.03199177067568011</v>
      </c>
      <c r="H131" s="24">
        <v>6914</v>
      </c>
      <c r="I131" s="50">
        <f t="shared" si="14"/>
        <v>0.029559893628846763</v>
      </c>
      <c r="J131" s="27">
        <v>391.304</v>
      </c>
      <c r="K131" s="50">
        <f t="shared" si="15"/>
        <v>0.019323207434839212</v>
      </c>
      <c r="L131" s="29">
        <f aca="true" t="shared" si="17" ref="L131:L201">G131+I131+K131</f>
        <v>0.08087487173936608</v>
      </c>
      <c r="N131" s="57"/>
      <c r="O131" s="58"/>
    </row>
    <row r="132" spans="1:15" ht="12.75">
      <c r="A132" s="16">
        <v>11312</v>
      </c>
      <c r="B132" s="5" t="s">
        <v>385</v>
      </c>
      <c r="C132" s="69">
        <v>-3643139.834</v>
      </c>
      <c r="D132" s="46">
        <f t="shared" si="16"/>
        <v>0</v>
      </c>
      <c r="E132" s="64">
        <v>-1428372.16</v>
      </c>
      <c r="F132" s="50">
        <f t="shared" si="12"/>
        <v>0</v>
      </c>
      <c r="G132" s="50">
        <f t="shared" si="13"/>
        <v>0</v>
      </c>
      <c r="H132" s="24">
        <v>10472</v>
      </c>
      <c r="I132" s="50">
        <f t="shared" si="14"/>
        <v>0.04477165260070629</v>
      </c>
      <c r="J132" s="27">
        <v>2417.854</v>
      </c>
      <c r="K132" s="50">
        <f t="shared" si="15"/>
        <v>0.11939743623667465</v>
      </c>
      <c r="L132" s="29">
        <f t="shared" si="17"/>
        <v>0.16416908883738093</v>
      </c>
      <c r="N132" s="57"/>
      <c r="O132" s="58"/>
    </row>
    <row r="133" spans="1:15" ht="12.75">
      <c r="A133" s="16">
        <v>11266</v>
      </c>
      <c r="B133" s="5" t="s">
        <v>386</v>
      </c>
      <c r="C133" s="69">
        <v>34145.978</v>
      </c>
      <c r="D133" s="46">
        <f t="shared" si="16"/>
        <v>0.001710782981121926</v>
      </c>
      <c r="E133" s="64">
        <v>10348.64</v>
      </c>
      <c r="F133" s="50">
        <f t="shared" si="12"/>
        <v>0.0005313818469735786</v>
      </c>
      <c r="G133" s="50">
        <f t="shared" si="13"/>
        <v>0.0011210824140477523</v>
      </c>
      <c r="H133" s="24">
        <v>4547</v>
      </c>
      <c r="I133" s="50">
        <f t="shared" si="14"/>
        <v>0.019440097820417446</v>
      </c>
      <c r="J133" s="27">
        <v>2810.922</v>
      </c>
      <c r="K133" s="50">
        <f t="shared" si="15"/>
        <v>0.13880775276806043</v>
      </c>
      <c r="L133" s="29">
        <f t="shared" si="17"/>
        <v>0.15936893300252564</v>
      </c>
      <c r="N133" s="57"/>
      <c r="O133" s="58"/>
    </row>
    <row r="134" spans="1:15" ht="12.75">
      <c r="A134" s="16">
        <v>11282</v>
      </c>
      <c r="B134" s="5" t="s">
        <v>451</v>
      </c>
      <c r="C134" s="69">
        <v>181196.292</v>
      </c>
      <c r="D134" s="46">
        <f t="shared" si="16"/>
        <v>0.009078302943790303</v>
      </c>
      <c r="E134" s="64">
        <v>168667.91</v>
      </c>
      <c r="F134" s="50">
        <f t="shared" si="12"/>
        <v>0.008660757890985997</v>
      </c>
      <c r="G134" s="50">
        <f t="shared" si="13"/>
        <v>0.008869530417388149</v>
      </c>
      <c r="H134" s="24">
        <v>6448</v>
      </c>
      <c r="I134" s="50">
        <f t="shared" si="14"/>
        <v>0.027567572189586914</v>
      </c>
      <c r="J134" s="27">
        <v>328.284</v>
      </c>
      <c r="K134" s="50">
        <f t="shared" si="15"/>
        <v>0.01621118064098184</v>
      </c>
      <c r="L134" s="29">
        <f t="shared" si="17"/>
        <v>0.05264828324795691</v>
      </c>
      <c r="N134" s="57"/>
      <c r="O134" s="58"/>
    </row>
    <row r="135" spans="1:15" ht="12.75">
      <c r="A135" s="16">
        <v>11304</v>
      </c>
      <c r="B135" s="5" t="s">
        <v>54</v>
      </c>
      <c r="C135" s="69">
        <v>-6555.092</v>
      </c>
      <c r="D135" s="46">
        <f t="shared" si="16"/>
        <v>0</v>
      </c>
      <c r="E135" s="64">
        <v>63829.83</v>
      </c>
      <c r="F135" s="50">
        <f t="shared" si="12"/>
        <v>0.003277533372250802</v>
      </c>
      <c r="G135" s="50">
        <f t="shared" si="13"/>
        <v>0.001638766686125401</v>
      </c>
      <c r="H135" s="24">
        <v>6411</v>
      </c>
      <c r="I135" s="50">
        <f t="shared" si="14"/>
        <v>0.02740938357745684</v>
      </c>
      <c r="J135" s="27">
        <v>481.521</v>
      </c>
      <c r="K135" s="50">
        <f t="shared" si="15"/>
        <v>0.023778264896937455</v>
      </c>
      <c r="L135" s="29">
        <f t="shared" si="17"/>
        <v>0.052826415160519696</v>
      </c>
      <c r="N135" s="57"/>
      <c r="O135" s="58"/>
    </row>
    <row r="136" spans="1:15" ht="12.75">
      <c r="A136" s="16">
        <v>11339</v>
      </c>
      <c r="B136" s="5" t="s">
        <v>387</v>
      </c>
      <c r="C136" s="69">
        <v>674360.892</v>
      </c>
      <c r="D136" s="46">
        <f t="shared" si="16"/>
        <v>0.033786852939687397</v>
      </c>
      <c r="E136" s="64">
        <v>476470.57</v>
      </c>
      <c r="F136" s="50">
        <f t="shared" si="12"/>
        <v>0.024465805315012773</v>
      </c>
      <c r="G136" s="50">
        <f t="shared" si="13"/>
        <v>0.029126329127350085</v>
      </c>
      <c r="H136" s="24">
        <v>7797</v>
      </c>
      <c r="I136" s="50">
        <f t="shared" si="14"/>
        <v>0.033335043480491496</v>
      </c>
      <c r="J136" s="27">
        <v>1311.565</v>
      </c>
      <c r="K136" s="50">
        <f t="shared" si="15"/>
        <v>0.06476714411116395</v>
      </c>
      <c r="L136" s="29">
        <f t="shared" si="17"/>
        <v>0.12722851671900554</v>
      </c>
      <c r="N136" s="57"/>
      <c r="O136" s="58"/>
    </row>
    <row r="137" spans="1:15" ht="12.75">
      <c r="A137" s="16">
        <v>11320</v>
      </c>
      <c r="B137" s="5" t="s">
        <v>388</v>
      </c>
      <c r="C137" s="69">
        <v>74051.99</v>
      </c>
      <c r="D137" s="46">
        <f t="shared" si="16"/>
        <v>0.0037101553866815897</v>
      </c>
      <c r="E137" s="64">
        <v>56805.94</v>
      </c>
      <c r="F137" s="50">
        <f t="shared" si="12"/>
        <v>0.0029168707498057993</v>
      </c>
      <c r="G137" s="50">
        <f t="shared" si="13"/>
        <v>0.0033135130682436943</v>
      </c>
      <c r="H137" s="24">
        <v>3922</v>
      </c>
      <c r="I137" s="50">
        <f t="shared" si="14"/>
        <v>0.01676799288578782</v>
      </c>
      <c r="J137" s="27">
        <v>356.341</v>
      </c>
      <c r="K137" s="50">
        <f t="shared" si="15"/>
        <v>0.01759667946286785</v>
      </c>
      <c r="L137" s="29">
        <f t="shared" si="17"/>
        <v>0.037678185416899365</v>
      </c>
      <c r="N137" s="57"/>
      <c r="O137" s="58"/>
    </row>
    <row r="138" spans="1:15" ht="12.75">
      <c r="A138" s="16">
        <v>11355</v>
      </c>
      <c r="B138" s="5" t="s">
        <v>389</v>
      </c>
      <c r="C138" s="69">
        <v>726986.352</v>
      </c>
      <c r="D138" s="46">
        <f t="shared" si="16"/>
        <v>0.03642349557272935</v>
      </c>
      <c r="E138" s="64">
        <v>497550.91</v>
      </c>
      <c r="F138" s="50">
        <f t="shared" si="12"/>
        <v>0.025548238369407457</v>
      </c>
      <c r="G138" s="50">
        <f t="shared" si="13"/>
        <v>0.030985866971068404</v>
      </c>
      <c r="H138" s="24">
        <v>7564</v>
      </c>
      <c r="I138" s="50">
        <f t="shared" si="14"/>
        <v>0.032338882760861574</v>
      </c>
      <c r="J138" s="27">
        <v>358.364</v>
      </c>
      <c r="K138" s="50">
        <f t="shared" si="15"/>
        <v>0.01769657838708196</v>
      </c>
      <c r="L138" s="29">
        <f t="shared" si="17"/>
        <v>0.08102132811901194</v>
      </c>
      <c r="N138" s="57"/>
      <c r="O138" s="58"/>
    </row>
    <row r="139" spans="1:15" ht="12.75">
      <c r="A139" s="16">
        <v>11487</v>
      </c>
      <c r="B139" s="5" t="s">
        <v>59</v>
      </c>
      <c r="C139" s="69">
        <v>67210.52</v>
      </c>
      <c r="D139" s="46">
        <f t="shared" si="16"/>
        <v>0.003367383818040146</v>
      </c>
      <c r="E139" s="64">
        <v>32939.85</v>
      </c>
      <c r="F139" s="50">
        <f t="shared" si="12"/>
        <v>0.0016913950366456495</v>
      </c>
      <c r="G139" s="50">
        <f t="shared" si="13"/>
        <v>0.0025293894273428976</v>
      </c>
      <c r="H139" s="24">
        <v>4303</v>
      </c>
      <c r="I139" s="50">
        <f t="shared" si="14"/>
        <v>0.01839690805393804</v>
      </c>
      <c r="J139" s="27">
        <v>1119.144</v>
      </c>
      <c r="K139" s="50">
        <f t="shared" si="15"/>
        <v>0.05526509225935768</v>
      </c>
      <c r="L139" s="29">
        <f t="shared" si="17"/>
        <v>0.07619138974063862</v>
      </c>
      <c r="N139" s="57"/>
      <c r="O139" s="58"/>
    </row>
    <row r="140" spans="1:15" ht="12.75">
      <c r="A140" s="16">
        <v>11371</v>
      </c>
      <c r="B140" s="5" t="s">
        <v>447</v>
      </c>
      <c r="C140" s="69">
        <v>482644.23</v>
      </c>
      <c r="D140" s="46">
        <f t="shared" si="16"/>
        <v>0.024181458051097452</v>
      </c>
      <c r="E140" s="64">
        <v>414716.67</v>
      </c>
      <c r="F140" s="50">
        <f t="shared" si="12"/>
        <v>0.021294866772380922</v>
      </c>
      <c r="G140" s="50">
        <f t="shared" si="13"/>
        <v>0.022738162411739187</v>
      </c>
      <c r="H140" s="24">
        <v>6773</v>
      </c>
      <c r="I140" s="50">
        <f t="shared" si="14"/>
        <v>0.02895706675559432</v>
      </c>
      <c r="J140" s="27">
        <v>500.467</v>
      </c>
      <c r="K140" s="50">
        <f t="shared" si="15"/>
        <v>0.024713848198054906</v>
      </c>
      <c r="L140" s="29">
        <f t="shared" si="17"/>
        <v>0.0764090773653884</v>
      </c>
      <c r="N140" s="57"/>
      <c r="O140" s="58"/>
    </row>
    <row r="141" spans="1:15" ht="12.75">
      <c r="A141" s="16">
        <v>11347</v>
      </c>
      <c r="B141" s="5" t="s">
        <v>390</v>
      </c>
      <c r="C141" s="69">
        <v>33038.674</v>
      </c>
      <c r="D141" s="46">
        <f t="shared" si="16"/>
        <v>0.0016553047974796756</v>
      </c>
      <c r="E141" s="64">
        <v>20946.5</v>
      </c>
      <c r="F141" s="50">
        <f t="shared" si="12"/>
        <v>0.001075560639623377</v>
      </c>
      <c r="G141" s="50">
        <f t="shared" si="13"/>
        <v>0.0013654327185515262</v>
      </c>
      <c r="H141" s="24">
        <v>3139</v>
      </c>
      <c r="I141" s="50">
        <f t="shared" si="14"/>
        <v>0.013420379823683827</v>
      </c>
      <c r="J141" s="27">
        <v>528.408</v>
      </c>
      <c r="K141" s="50">
        <f t="shared" si="15"/>
        <v>0.02609361875735623</v>
      </c>
      <c r="L141" s="29">
        <f t="shared" si="17"/>
        <v>0.04087943129959158</v>
      </c>
      <c r="N141" s="57"/>
      <c r="O141" s="58"/>
    </row>
    <row r="142" spans="1:15" ht="12.75">
      <c r="A142" s="16">
        <v>11398</v>
      </c>
      <c r="B142" s="5" t="s">
        <v>63</v>
      </c>
      <c r="C142" s="69">
        <v>8508438.919</v>
      </c>
      <c r="D142" s="46">
        <f t="shared" si="16"/>
        <v>0.42629010358234976</v>
      </c>
      <c r="E142" s="64">
        <v>6801022.84</v>
      </c>
      <c r="F142" s="50">
        <f t="shared" si="12"/>
        <v>0.34921884209216797</v>
      </c>
      <c r="G142" s="50">
        <f t="shared" si="13"/>
        <v>0.38775447283725883</v>
      </c>
      <c r="H142" s="24">
        <v>34538</v>
      </c>
      <c r="I142" s="50">
        <f t="shared" si="14"/>
        <v>0.14766265637158077</v>
      </c>
      <c r="J142" s="27">
        <v>2719.536</v>
      </c>
      <c r="K142" s="50">
        <f t="shared" si="15"/>
        <v>0.1342949682459492</v>
      </c>
      <c r="L142" s="29">
        <f t="shared" si="17"/>
        <v>0.6697120974547889</v>
      </c>
      <c r="N142" s="57"/>
      <c r="O142" s="58"/>
    </row>
    <row r="143" spans="1:15" ht="12.75">
      <c r="A143" s="16">
        <v>11363</v>
      </c>
      <c r="B143" s="5" t="s">
        <v>448</v>
      </c>
      <c r="C143" s="69">
        <v>67859.356</v>
      </c>
      <c r="D143" s="46">
        <f t="shared" si="16"/>
        <v>0.0033998918219502764</v>
      </c>
      <c r="E143" s="64">
        <v>41997.1</v>
      </c>
      <c r="F143" s="50">
        <f t="shared" si="12"/>
        <v>0.0021564666048421895</v>
      </c>
      <c r="G143" s="50">
        <f t="shared" si="13"/>
        <v>0.002778179213396233</v>
      </c>
      <c r="H143" s="24">
        <v>2181</v>
      </c>
      <c r="I143" s="50">
        <f t="shared" si="14"/>
        <v>0.009324577379883538</v>
      </c>
      <c r="J143" s="27">
        <v>220.127</v>
      </c>
      <c r="K143" s="50">
        <f t="shared" si="15"/>
        <v>0.01087021774121617</v>
      </c>
      <c r="L143" s="29">
        <f t="shared" si="17"/>
        <v>0.02297297433449594</v>
      </c>
      <c r="N143" s="57"/>
      <c r="O143" s="58"/>
    </row>
    <row r="144" spans="1:15" ht="12.75">
      <c r="A144" s="16">
        <v>11436</v>
      </c>
      <c r="B144" s="5" t="s">
        <v>66</v>
      </c>
      <c r="C144" s="69">
        <v>471812.115</v>
      </c>
      <c r="D144" s="46">
        <f t="shared" si="16"/>
        <v>0.023638747047430915</v>
      </c>
      <c r="E144" s="64">
        <v>103114.93</v>
      </c>
      <c r="F144" s="50">
        <f t="shared" si="12"/>
        <v>0.005294744232474147</v>
      </c>
      <c r="G144" s="50">
        <f t="shared" si="13"/>
        <v>0.014466745639952532</v>
      </c>
      <c r="H144" s="24">
        <v>7343</v>
      </c>
      <c r="I144" s="50">
        <f t="shared" si="14"/>
        <v>0.03139402645597654</v>
      </c>
      <c r="J144" s="27">
        <v>319.124</v>
      </c>
      <c r="K144" s="50">
        <f t="shared" si="15"/>
        <v>0.015758845423086986</v>
      </c>
      <c r="L144" s="29">
        <f t="shared" si="17"/>
        <v>0.061619617519016054</v>
      </c>
      <c r="N144" s="57"/>
      <c r="O144" s="58"/>
    </row>
    <row r="145" spans="1:15" ht="12.75">
      <c r="A145" s="16">
        <v>11452</v>
      </c>
      <c r="B145" s="5" t="s">
        <v>68</v>
      </c>
      <c r="C145" s="69">
        <v>140306.436</v>
      </c>
      <c r="D145" s="46">
        <f t="shared" si="16"/>
        <v>0.007029637951815956</v>
      </c>
      <c r="E145" s="64">
        <v>126641.56</v>
      </c>
      <c r="F145" s="50">
        <f t="shared" si="12"/>
        <v>0.006502789357482265</v>
      </c>
      <c r="G145" s="50">
        <f t="shared" si="13"/>
        <v>0.006766213654649111</v>
      </c>
      <c r="H145" s="24">
        <v>4144</v>
      </c>
      <c r="I145" s="50">
        <f t="shared" si="14"/>
        <v>0.017717124558568265</v>
      </c>
      <c r="J145" s="27">
        <v>349.679</v>
      </c>
      <c r="K145" s="50">
        <f t="shared" si="15"/>
        <v>0.017267699416839952</v>
      </c>
      <c r="L145" s="29">
        <f t="shared" si="17"/>
        <v>0.04175103763005733</v>
      </c>
      <c r="N145" s="57"/>
      <c r="O145" s="58"/>
    </row>
    <row r="146" spans="1:15" ht="12.75">
      <c r="A146" s="16">
        <v>11380</v>
      </c>
      <c r="B146" s="5" t="s">
        <v>391</v>
      </c>
      <c r="C146" s="69">
        <v>150193.084</v>
      </c>
      <c r="D146" s="46">
        <f t="shared" si="16"/>
        <v>0.007524979134860798</v>
      </c>
      <c r="E146" s="64">
        <v>102472.86</v>
      </c>
      <c r="F146" s="50">
        <f t="shared" si="12"/>
        <v>0.005261775229543683</v>
      </c>
      <c r="G146" s="50">
        <f t="shared" si="13"/>
        <v>0.006393377182202241</v>
      </c>
      <c r="H146" s="24">
        <v>2759</v>
      </c>
      <c r="I146" s="50">
        <f t="shared" si="14"/>
        <v>0.011795740023429016</v>
      </c>
      <c r="J146" s="27">
        <v>1075.263</v>
      </c>
      <c r="K146" s="50">
        <f t="shared" si="15"/>
        <v>0.05309817941040091</v>
      </c>
      <c r="L146" s="29">
        <f t="shared" si="17"/>
        <v>0.07128729661603217</v>
      </c>
      <c r="N146" s="57"/>
      <c r="O146" s="58"/>
    </row>
    <row r="147" spans="1:15" ht="12.75">
      <c r="A147" s="16">
        <v>11495</v>
      </c>
      <c r="B147" s="5" t="s">
        <v>71</v>
      </c>
      <c r="C147" s="69">
        <v>1135539.602</v>
      </c>
      <c r="D147" s="46">
        <f t="shared" si="16"/>
        <v>0.05689284475880483</v>
      </c>
      <c r="E147" s="64">
        <v>834913.68</v>
      </c>
      <c r="F147" s="50">
        <f t="shared" si="12"/>
        <v>0.04287113797966761</v>
      </c>
      <c r="G147" s="50">
        <f t="shared" si="13"/>
        <v>0.04988199136923622</v>
      </c>
      <c r="H147" s="24">
        <v>12435</v>
      </c>
      <c r="I147" s="50">
        <f t="shared" si="14"/>
        <v>0.05316419977939102</v>
      </c>
      <c r="J147" s="27">
        <v>1360.307</v>
      </c>
      <c r="K147" s="50">
        <f t="shared" si="15"/>
        <v>0.06717410079136384</v>
      </c>
      <c r="L147" s="29">
        <f t="shared" si="17"/>
        <v>0.17022029193999105</v>
      </c>
      <c r="N147" s="57"/>
      <c r="O147" s="58"/>
    </row>
    <row r="148" spans="1:15" ht="12.75">
      <c r="A148" s="16">
        <v>11479</v>
      </c>
      <c r="B148" s="5" t="s">
        <v>453</v>
      </c>
      <c r="C148" s="69">
        <v>-505176.962</v>
      </c>
      <c r="D148" s="46">
        <f t="shared" si="16"/>
        <v>0</v>
      </c>
      <c r="E148" s="64">
        <v>214168.9</v>
      </c>
      <c r="F148" s="50">
        <f t="shared" si="12"/>
        <v>0.010997142199003895</v>
      </c>
      <c r="G148" s="50">
        <f t="shared" si="13"/>
        <v>0.005498571099501947</v>
      </c>
      <c r="H148" s="24">
        <v>5431</v>
      </c>
      <c r="I148" s="50">
        <f t="shared" si="14"/>
        <v>0.023219523039957588</v>
      </c>
      <c r="J148" s="27">
        <v>2021.228</v>
      </c>
      <c r="K148" s="50">
        <f t="shared" si="15"/>
        <v>0.09981142006497558</v>
      </c>
      <c r="L148" s="29">
        <f t="shared" si="17"/>
        <v>0.12852951420443512</v>
      </c>
      <c r="N148" s="57"/>
      <c r="O148" s="58"/>
    </row>
    <row r="149" spans="1:15" ht="12.75">
      <c r="A149" s="16">
        <v>11401</v>
      </c>
      <c r="B149" s="5" t="s">
        <v>392</v>
      </c>
      <c r="C149" s="69">
        <v>62501.03</v>
      </c>
      <c r="D149" s="46">
        <f t="shared" si="16"/>
        <v>0.0031314287857442807</v>
      </c>
      <c r="E149" s="64">
        <v>49255.83</v>
      </c>
      <c r="F149" s="50">
        <f t="shared" si="12"/>
        <v>0.002529187788889806</v>
      </c>
      <c r="G149" s="50">
        <f t="shared" si="13"/>
        <v>0.0028303082873170436</v>
      </c>
      <c r="H149" s="24">
        <v>4404</v>
      </c>
      <c r="I149" s="50">
        <f t="shared" si="14"/>
        <v>0.01882872021137419</v>
      </c>
      <c r="J149" s="27">
        <v>448.456</v>
      </c>
      <c r="K149" s="50">
        <f t="shared" si="15"/>
        <v>0.022145463152429455</v>
      </c>
      <c r="L149" s="29">
        <f t="shared" si="17"/>
        <v>0.043804491651120686</v>
      </c>
      <c r="N149" s="57"/>
      <c r="O149" s="58"/>
    </row>
    <row r="150" spans="1:15" ht="12.75">
      <c r="A150" s="16">
        <v>11517</v>
      </c>
      <c r="B150" s="5" t="s">
        <v>393</v>
      </c>
      <c r="C150" s="69">
        <v>226616.46</v>
      </c>
      <c r="D150" s="46">
        <f t="shared" si="16"/>
        <v>0.01135394578565293</v>
      </c>
      <c r="E150" s="64">
        <v>441814.82</v>
      </c>
      <c r="F150" s="50">
        <f t="shared" si="12"/>
        <v>0.022686302265022183</v>
      </c>
      <c r="G150" s="50">
        <f t="shared" si="13"/>
        <v>0.017020124025337556</v>
      </c>
      <c r="H150" s="24">
        <v>9569</v>
      </c>
      <c r="I150" s="50">
        <f t="shared" si="14"/>
        <v>0.04091099539115341</v>
      </c>
      <c r="J150" s="27">
        <v>3284.562</v>
      </c>
      <c r="K150" s="50">
        <f t="shared" si="15"/>
        <v>0.1621968414802567</v>
      </c>
      <c r="L150" s="29">
        <f t="shared" si="17"/>
        <v>0.22012796089674766</v>
      </c>
      <c r="N150" s="57"/>
      <c r="O150" s="58"/>
    </row>
    <row r="151" spans="1:15" ht="12.75">
      <c r="A151" s="16">
        <v>11533</v>
      </c>
      <c r="B151" s="5" t="s">
        <v>394</v>
      </c>
      <c r="C151" s="69">
        <v>92905897.7065</v>
      </c>
      <c r="D151" s="46">
        <f t="shared" si="16"/>
        <v>4.654774528412534</v>
      </c>
      <c r="E151" s="64">
        <v>97945744.71</v>
      </c>
      <c r="F151" s="50">
        <f t="shared" si="12"/>
        <v>5.029316966017023</v>
      </c>
      <c r="G151" s="50">
        <f t="shared" si="13"/>
        <v>4.842045747214779</v>
      </c>
      <c r="H151" s="24">
        <v>137030</v>
      </c>
      <c r="I151" s="50">
        <f t="shared" si="14"/>
        <v>0.585853662707676</v>
      </c>
      <c r="J151" s="27">
        <v>435.564</v>
      </c>
      <c r="K151" s="50">
        <f t="shared" si="15"/>
        <v>0.021508835900344254</v>
      </c>
      <c r="L151" s="29">
        <f t="shared" si="17"/>
        <v>5.4494082458227995</v>
      </c>
      <c r="N151" s="57"/>
      <c r="O151" s="58"/>
    </row>
    <row r="152" spans="1:15" ht="12.75">
      <c r="A152" s="16">
        <v>11541</v>
      </c>
      <c r="B152" s="5" t="s">
        <v>395</v>
      </c>
      <c r="C152" s="69">
        <v>262963.53</v>
      </c>
      <c r="D152" s="46">
        <f t="shared" si="16"/>
        <v>0.01317500795495578</v>
      </c>
      <c r="E152" s="64">
        <v>197415.23</v>
      </c>
      <c r="F152" s="50">
        <f t="shared" si="12"/>
        <v>0.010136874945704345</v>
      </c>
      <c r="G152" s="50">
        <f t="shared" si="13"/>
        <v>0.011655941450330063</v>
      </c>
      <c r="H152" s="24">
        <v>4177</v>
      </c>
      <c r="I152" s="50">
        <f t="shared" si="14"/>
        <v>0.017858211699116708</v>
      </c>
      <c r="J152" s="27">
        <v>849.601</v>
      </c>
      <c r="K152" s="50">
        <f t="shared" si="15"/>
        <v>0.041954634657061604</v>
      </c>
      <c r="L152" s="29">
        <f t="shared" si="17"/>
        <v>0.07146878780650837</v>
      </c>
      <c r="N152" s="57"/>
      <c r="O152" s="58"/>
    </row>
    <row r="153" spans="1:15" ht="12.75">
      <c r="A153" s="16">
        <v>11568</v>
      </c>
      <c r="B153" s="5" t="s">
        <v>396</v>
      </c>
      <c r="C153" s="69">
        <v>365253.933</v>
      </c>
      <c r="D153" s="46">
        <f t="shared" si="16"/>
        <v>0.018299965295012145</v>
      </c>
      <c r="E153" s="64">
        <v>231135.9</v>
      </c>
      <c r="F153" s="50">
        <f t="shared" si="12"/>
        <v>0.011868363518674954</v>
      </c>
      <c r="G153" s="50">
        <f t="shared" si="13"/>
        <v>0.015084164406843549</v>
      </c>
      <c r="H153" s="24">
        <v>5707</v>
      </c>
      <c r="I153" s="50">
        <f t="shared" si="14"/>
        <v>0.02439952457909003</v>
      </c>
      <c r="J153" s="27">
        <v>723.273</v>
      </c>
      <c r="K153" s="50">
        <f t="shared" si="15"/>
        <v>0.03571635917603312</v>
      </c>
      <c r="L153" s="29">
        <f t="shared" si="17"/>
        <v>0.07520004816196671</v>
      </c>
      <c r="N153" s="57"/>
      <c r="O153" s="58"/>
    </row>
    <row r="154" spans="1:15" ht="12.75">
      <c r="A154" s="16">
        <v>12025</v>
      </c>
      <c r="B154" s="5" t="s">
        <v>316</v>
      </c>
      <c r="C154" s="69">
        <v>29614.2</v>
      </c>
      <c r="D154" s="46">
        <f t="shared" si="16"/>
        <v>0.001483731681650499</v>
      </c>
      <c r="E154" s="64">
        <v>15949.35</v>
      </c>
      <c r="F154" s="50">
        <f t="shared" si="12"/>
        <v>0.0008189670392465141</v>
      </c>
      <c r="G154" s="50">
        <f t="shared" si="13"/>
        <v>0.0011513493604485064</v>
      </c>
      <c r="H154" s="52">
        <v>3090</v>
      </c>
      <c r="I154" s="50">
        <f t="shared" si="14"/>
        <v>0.013210886796808865</v>
      </c>
      <c r="J154" s="27">
        <v>426.628</v>
      </c>
      <c r="K154" s="50">
        <f t="shared" si="15"/>
        <v>0.021067562155026743</v>
      </c>
      <c r="L154" s="29">
        <f>G154+I154+K154</f>
        <v>0.035429798312284114</v>
      </c>
      <c r="N154" s="57"/>
      <c r="O154" s="58"/>
    </row>
    <row r="155" spans="1:15" ht="12.75">
      <c r="A155" s="16">
        <v>11550</v>
      </c>
      <c r="B155" s="5" t="s">
        <v>79</v>
      </c>
      <c r="C155" s="69">
        <v>4378458.3385</v>
      </c>
      <c r="D155" s="46">
        <f t="shared" si="16"/>
        <v>0.21936967244157377</v>
      </c>
      <c r="E155" s="64">
        <v>3545134.25</v>
      </c>
      <c r="F155" s="50">
        <f t="shared" si="12"/>
        <v>0.18203551244746094</v>
      </c>
      <c r="G155" s="50">
        <f t="shared" si="13"/>
        <v>0.20070259244451735</v>
      </c>
      <c r="H155" s="24">
        <v>17108</v>
      </c>
      <c r="I155" s="50">
        <f t="shared" si="14"/>
        <v>0.0731429939546298</v>
      </c>
      <c r="J155" s="27">
        <v>1751.993</v>
      </c>
      <c r="K155" s="50">
        <f t="shared" si="15"/>
        <v>0.08651617198747333</v>
      </c>
      <c r="L155" s="29">
        <f t="shared" si="17"/>
        <v>0.36036175838662043</v>
      </c>
      <c r="N155" s="57"/>
      <c r="O155" s="58"/>
    </row>
    <row r="156" spans="1:15" ht="12.75">
      <c r="A156" s="16">
        <v>11444</v>
      </c>
      <c r="B156" s="5" t="s">
        <v>81</v>
      </c>
      <c r="C156" s="69">
        <v>187671.0995</v>
      </c>
      <c r="D156" s="46">
        <f t="shared" si="16"/>
        <v>0.009402703975063757</v>
      </c>
      <c r="E156" s="64">
        <v>121631.16</v>
      </c>
      <c r="F156" s="50">
        <f t="shared" si="12"/>
        <v>0.006245515396258721</v>
      </c>
      <c r="G156" s="50">
        <f t="shared" si="13"/>
        <v>0.007824109685661239</v>
      </c>
      <c r="H156" s="24">
        <v>3919</v>
      </c>
      <c r="I156" s="50">
        <f t="shared" si="14"/>
        <v>0.0167551667821016</v>
      </c>
      <c r="J156" s="27">
        <v>1494.687</v>
      </c>
      <c r="K156" s="50">
        <f t="shared" si="15"/>
        <v>0.07380999670628852</v>
      </c>
      <c r="L156" s="29">
        <f t="shared" si="17"/>
        <v>0.09838927317405136</v>
      </c>
      <c r="N156" s="57"/>
      <c r="O156" s="58"/>
    </row>
    <row r="157" spans="1:15" ht="12.75">
      <c r="A157" s="16">
        <v>11576</v>
      </c>
      <c r="B157" s="5" t="s">
        <v>83</v>
      </c>
      <c r="C157" s="69">
        <v>3772758.5675</v>
      </c>
      <c r="D157" s="46">
        <f t="shared" si="16"/>
        <v>0.18902288138184054</v>
      </c>
      <c r="E157" s="64">
        <v>4390653.97</v>
      </c>
      <c r="F157" s="50">
        <f t="shared" si="12"/>
        <v>0.2254512492463237</v>
      </c>
      <c r="G157" s="50">
        <f t="shared" si="13"/>
        <v>0.20723706531408212</v>
      </c>
      <c r="H157" s="24">
        <v>36776</v>
      </c>
      <c r="I157" s="50">
        <f t="shared" si="14"/>
        <v>0.15723092972150254</v>
      </c>
      <c r="J157" s="27">
        <v>1518.186</v>
      </c>
      <c r="K157" s="50">
        <f t="shared" si="15"/>
        <v>0.07497041431385525</v>
      </c>
      <c r="L157" s="29">
        <f t="shared" si="17"/>
        <v>0.43943840934943995</v>
      </c>
      <c r="N157" s="57"/>
      <c r="O157" s="58"/>
    </row>
    <row r="158" spans="1:15" ht="12.75">
      <c r="A158" s="16">
        <v>11460</v>
      </c>
      <c r="B158" s="5" t="s">
        <v>85</v>
      </c>
      <c r="C158" s="69">
        <v>35768.032</v>
      </c>
      <c r="D158" s="46">
        <f t="shared" si="16"/>
        <v>0.0017920511872239957</v>
      </c>
      <c r="E158" s="64">
        <v>44700.27</v>
      </c>
      <c r="F158" s="50">
        <f t="shared" si="12"/>
        <v>0.0022952689467232064</v>
      </c>
      <c r="G158" s="50">
        <f t="shared" si="13"/>
        <v>0.0020436600669736012</v>
      </c>
      <c r="H158" s="24">
        <v>2157</v>
      </c>
      <c r="I158" s="50">
        <f t="shared" si="14"/>
        <v>0.00922196855039376</v>
      </c>
      <c r="J158" s="27">
        <v>835.05</v>
      </c>
      <c r="K158" s="50">
        <f t="shared" si="15"/>
        <v>0.041236083373700466</v>
      </c>
      <c r="L158" s="29">
        <f t="shared" si="17"/>
        <v>0.05250171199106783</v>
      </c>
      <c r="N158" s="57"/>
      <c r="O158" s="58"/>
    </row>
    <row r="159" spans="1:15" ht="12.75">
      <c r="A159" s="16">
        <v>11592</v>
      </c>
      <c r="B159" s="5" t="s">
        <v>87</v>
      </c>
      <c r="C159" s="69">
        <v>53796984.2195</v>
      </c>
      <c r="D159" s="46">
        <f t="shared" si="16"/>
        <v>2.6953383803622613</v>
      </c>
      <c r="E159" s="64">
        <v>63948864.96</v>
      </c>
      <c r="F159" s="50">
        <f t="shared" si="12"/>
        <v>3.2836455779995015</v>
      </c>
      <c r="G159" s="50">
        <f t="shared" si="13"/>
        <v>2.9894919791808814</v>
      </c>
      <c r="H159" s="24">
        <v>71254</v>
      </c>
      <c r="I159" s="50">
        <f t="shared" si="14"/>
        <v>0.30463706401935886</v>
      </c>
      <c r="J159" s="27">
        <v>803.261</v>
      </c>
      <c r="K159" s="50">
        <f t="shared" si="15"/>
        <v>0.0396662925176241</v>
      </c>
      <c r="L159" s="29">
        <f t="shared" si="17"/>
        <v>3.3337953357178645</v>
      </c>
      <c r="N159" s="57"/>
      <c r="O159" s="58"/>
    </row>
    <row r="160" spans="1:15" ht="12.75">
      <c r="A160" s="16">
        <v>11614</v>
      </c>
      <c r="B160" s="5" t="s">
        <v>89</v>
      </c>
      <c r="C160" s="69">
        <v>723609.71</v>
      </c>
      <c r="D160" s="46">
        <f t="shared" si="16"/>
        <v>0.03625431893743305</v>
      </c>
      <c r="E160" s="64">
        <v>784013.7</v>
      </c>
      <c r="F160" s="50">
        <f t="shared" si="12"/>
        <v>0.04025752639560263</v>
      </c>
      <c r="G160" s="50">
        <f t="shared" si="13"/>
        <v>0.03825592266651784</v>
      </c>
      <c r="H160" s="24">
        <v>11805</v>
      </c>
      <c r="I160" s="50">
        <f t="shared" si="14"/>
        <v>0.050470718005284354</v>
      </c>
      <c r="J160" s="27">
        <v>4577.587</v>
      </c>
      <c r="K160" s="50">
        <f t="shared" si="15"/>
        <v>0.22604845120934966</v>
      </c>
      <c r="L160" s="29">
        <f t="shared" si="17"/>
        <v>0.3147750918811518</v>
      </c>
      <c r="N160" s="57"/>
      <c r="O160" s="58"/>
    </row>
    <row r="161" spans="1:15" ht="12.75">
      <c r="A161" s="16">
        <v>11630</v>
      </c>
      <c r="B161" s="5" t="s">
        <v>91</v>
      </c>
      <c r="C161" s="69">
        <v>1788727.39</v>
      </c>
      <c r="D161" s="46">
        <f t="shared" si="16"/>
        <v>0.08961888210314671</v>
      </c>
      <c r="E161" s="64">
        <v>2388059.5</v>
      </c>
      <c r="F161" s="50">
        <f t="shared" si="12"/>
        <v>0.12262205157323093</v>
      </c>
      <c r="G161" s="50">
        <f t="shared" si="13"/>
        <v>0.10612046683818882</v>
      </c>
      <c r="H161" s="24">
        <v>16622</v>
      </c>
      <c r="I161" s="50">
        <f t="shared" si="14"/>
        <v>0.0710651651574618</v>
      </c>
      <c r="J161" s="27">
        <v>1948.843</v>
      </c>
      <c r="K161" s="50">
        <f t="shared" si="15"/>
        <v>0.09623693483055212</v>
      </c>
      <c r="L161" s="29">
        <f t="shared" si="17"/>
        <v>0.27342256682620275</v>
      </c>
      <c r="N161" s="57"/>
      <c r="O161" s="58"/>
    </row>
    <row r="162" spans="1:15" ht="12.75">
      <c r="A162" s="16">
        <v>11657</v>
      </c>
      <c r="B162" s="5" t="s">
        <v>93</v>
      </c>
      <c r="C162" s="69">
        <v>4243947.205</v>
      </c>
      <c r="D162" s="46">
        <f t="shared" si="16"/>
        <v>0.2126303909378131</v>
      </c>
      <c r="E162" s="64">
        <v>4522970.43</v>
      </c>
      <c r="F162" s="50">
        <f t="shared" si="12"/>
        <v>0.23224543330334044</v>
      </c>
      <c r="G162" s="50">
        <f t="shared" si="13"/>
        <v>0.2224379121205768</v>
      </c>
      <c r="H162" s="24">
        <v>25968</v>
      </c>
      <c r="I162" s="50">
        <f t="shared" si="14"/>
        <v>0.11102275350793936</v>
      </c>
      <c r="J162" s="27">
        <v>2380.511</v>
      </c>
      <c r="K162" s="50">
        <f t="shared" si="15"/>
        <v>0.11755338011856904</v>
      </c>
      <c r="L162" s="29">
        <f t="shared" si="17"/>
        <v>0.4510140457470852</v>
      </c>
      <c r="N162" s="57"/>
      <c r="O162" s="58"/>
    </row>
    <row r="163" spans="1:15" ht="12.75">
      <c r="A163" s="16">
        <v>11673</v>
      </c>
      <c r="B163" s="5" t="s">
        <v>95</v>
      </c>
      <c r="C163" s="69">
        <v>23596228.2375</v>
      </c>
      <c r="D163" s="46">
        <f t="shared" si="16"/>
        <v>1.1822190504364414</v>
      </c>
      <c r="E163" s="64">
        <v>13671648.15</v>
      </c>
      <c r="F163" s="50">
        <f t="shared" si="12"/>
        <v>0.7020116310085102</v>
      </c>
      <c r="G163" s="50">
        <f t="shared" si="13"/>
        <v>0.9421153407224758</v>
      </c>
      <c r="H163" s="24">
        <v>61045</v>
      </c>
      <c r="I163" s="50">
        <f t="shared" si="14"/>
        <v>0.26098983317514474</v>
      </c>
      <c r="J163" s="27">
        <v>1408.928</v>
      </c>
      <c r="K163" s="50">
        <f t="shared" si="15"/>
        <v>0.06957508230110898</v>
      </c>
      <c r="L163" s="29">
        <f t="shared" si="17"/>
        <v>1.2726802561987296</v>
      </c>
      <c r="N163" s="57"/>
      <c r="O163" s="58"/>
    </row>
    <row r="164" spans="1:15" ht="12.75">
      <c r="A164" s="16">
        <v>11690</v>
      </c>
      <c r="B164" s="5" t="s">
        <v>97</v>
      </c>
      <c r="C164" s="69">
        <v>730974.758</v>
      </c>
      <c r="D164" s="46">
        <f t="shared" si="16"/>
        <v>0.036623322829298324</v>
      </c>
      <c r="E164" s="64">
        <v>770622.75</v>
      </c>
      <c r="F164" s="50">
        <f t="shared" si="12"/>
        <v>0.039569928049952297</v>
      </c>
      <c r="G164" s="50">
        <f t="shared" si="13"/>
        <v>0.03809662543962531</v>
      </c>
      <c r="H164" s="24">
        <v>10899</v>
      </c>
      <c r="I164" s="50">
        <f t="shared" si="14"/>
        <v>0.04659723469204525</v>
      </c>
      <c r="J164" s="27">
        <v>252.713</v>
      </c>
      <c r="K164" s="50">
        <f t="shared" si="15"/>
        <v>0.012479365711775301</v>
      </c>
      <c r="L164" s="29">
        <f t="shared" si="17"/>
        <v>0.09717322584344586</v>
      </c>
      <c r="N164" s="57"/>
      <c r="O164" s="58"/>
    </row>
    <row r="165" spans="1:15" ht="12.75">
      <c r="A165" s="16">
        <v>11509</v>
      </c>
      <c r="B165" s="5" t="s">
        <v>397</v>
      </c>
      <c r="C165" s="69">
        <v>119485.846</v>
      </c>
      <c r="D165" s="46">
        <f t="shared" si="16"/>
        <v>0.0059864840251977955</v>
      </c>
      <c r="E165" s="64">
        <v>70208.9</v>
      </c>
      <c r="F165" s="50">
        <f t="shared" si="12"/>
        <v>0.00360508578479716</v>
      </c>
      <c r="G165" s="50">
        <f t="shared" si="13"/>
        <v>0.004795784904997478</v>
      </c>
      <c r="H165" s="24">
        <v>2480</v>
      </c>
      <c r="I165" s="50">
        <f t="shared" si="14"/>
        <v>0.010602912380610351</v>
      </c>
      <c r="J165" s="27">
        <v>1136.804</v>
      </c>
      <c r="K165" s="50">
        <f t="shared" si="15"/>
        <v>0.056137170856303445</v>
      </c>
      <c r="L165" s="29">
        <f t="shared" si="17"/>
        <v>0.07153586814191128</v>
      </c>
      <c r="N165" s="57"/>
      <c r="O165" s="58"/>
    </row>
    <row r="166" spans="1:15" ht="12.75">
      <c r="A166" s="16">
        <v>11711</v>
      </c>
      <c r="B166" s="5" t="s">
        <v>398</v>
      </c>
      <c r="C166" s="69">
        <v>213584.916</v>
      </c>
      <c r="D166" s="46">
        <f t="shared" si="16"/>
        <v>0.010701038913489492</v>
      </c>
      <c r="E166" s="64">
        <v>212861.8</v>
      </c>
      <c r="F166" s="50">
        <f t="shared" si="12"/>
        <v>0.01093002524332864</v>
      </c>
      <c r="G166" s="50">
        <f t="shared" si="13"/>
        <v>0.010815532078409067</v>
      </c>
      <c r="H166" s="24">
        <v>3242</v>
      </c>
      <c r="I166" s="50">
        <f t="shared" si="14"/>
        <v>0.01386074271691079</v>
      </c>
      <c r="J166" s="27">
        <v>196.323</v>
      </c>
      <c r="K166" s="50">
        <f t="shared" si="15"/>
        <v>0.009694738753577625</v>
      </c>
      <c r="L166" s="29">
        <f t="shared" si="17"/>
        <v>0.03437101354889748</v>
      </c>
      <c r="N166" s="57"/>
      <c r="O166" s="58"/>
    </row>
    <row r="167" spans="1:15" ht="12.75">
      <c r="A167" s="16">
        <v>11720</v>
      </c>
      <c r="B167" s="5" t="s">
        <v>101</v>
      </c>
      <c r="C167" s="69">
        <v>3030921.389</v>
      </c>
      <c r="D167" s="46">
        <f t="shared" si="16"/>
        <v>0.1518553291816573</v>
      </c>
      <c r="E167" s="64">
        <v>1630262.68</v>
      </c>
      <c r="F167" s="50">
        <f t="shared" si="12"/>
        <v>0.08371070922850694</v>
      </c>
      <c r="G167" s="50">
        <f t="shared" si="13"/>
        <v>0.11778301920508213</v>
      </c>
      <c r="H167" s="24">
        <v>8598</v>
      </c>
      <c r="I167" s="50">
        <f t="shared" si="14"/>
        <v>0.03675961316471282</v>
      </c>
      <c r="J167" s="27">
        <v>1499.865</v>
      </c>
      <c r="K167" s="50">
        <f t="shared" si="15"/>
        <v>0.07406569449649153</v>
      </c>
      <c r="L167" s="29">
        <f t="shared" si="17"/>
        <v>0.2286083268662865</v>
      </c>
      <c r="N167" s="57"/>
      <c r="O167" s="58"/>
    </row>
    <row r="168" spans="1:15" ht="12.75">
      <c r="A168" s="16">
        <v>11738</v>
      </c>
      <c r="B168" s="5" t="s">
        <v>399</v>
      </c>
      <c r="C168" s="69">
        <v>825994.5735</v>
      </c>
      <c r="D168" s="46">
        <f t="shared" si="16"/>
        <v>0.04138400894075618</v>
      </c>
      <c r="E168" s="64">
        <v>674167.64</v>
      </c>
      <c r="F168" s="50">
        <f>IF(E168&lt;0,0,E168*75/$E$224)</f>
        <v>0.03461715217777588</v>
      </c>
      <c r="G168" s="50">
        <f t="shared" si="13"/>
        <v>0.03800058055926603</v>
      </c>
      <c r="H168" s="24">
        <v>8058</v>
      </c>
      <c r="I168" s="50">
        <f t="shared" si="14"/>
        <v>0.03445091450119283</v>
      </c>
      <c r="J168" s="27">
        <v>2468.006</v>
      </c>
      <c r="K168" s="50">
        <f t="shared" si="15"/>
        <v>0.12187402093622296</v>
      </c>
      <c r="L168" s="29">
        <f t="shared" si="17"/>
        <v>0.19432551599668182</v>
      </c>
      <c r="N168" s="57"/>
      <c r="O168" s="58"/>
    </row>
    <row r="169" spans="1:15" ht="12.75">
      <c r="A169" s="16">
        <v>11754</v>
      </c>
      <c r="B169" s="5" t="s">
        <v>400</v>
      </c>
      <c r="C169" s="69">
        <v>2005889.394</v>
      </c>
      <c r="D169" s="46">
        <f t="shared" si="16"/>
        <v>0.10049914040441817</v>
      </c>
      <c r="E169" s="64">
        <v>1714581.66</v>
      </c>
      <c r="F169" s="50">
        <f t="shared" si="12"/>
        <v>0.08804031923787323</v>
      </c>
      <c r="G169" s="50">
        <f t="shared" si="13"/>
        <v>0.0942697298211457</v>
      </c>
      <c r="H169" s="24">
        <v>17786</v>
      </c>
      <c r="I169" s="50">
        <f t="shared" si="14"/>
        <v>0.07604169338771602</v>
      </c>
      <c r="J169" s="27">
        <v>1257.157</v>
      </c>
      <c r="K169" s="50">
        <f t="shared" si="15"/>
        <v>0.06208039143264614</v>
      </c>
      <c r="L169" s="29">
        <f t="shared" si="17"/>
        <v>0.23239181464150788</v>
      </c>
      <c r="N169" s="57"/>
      <c r="O169" s="58"/>
    </row>
    <row r="170" spans="1:15" ht="12.75">
      <c r="A170" s="16">
        <v>11525</v>
      </c>
      <c r="B170" s="5" t="s">
        <v>105</v>
      </c>
      <c r="C170" s="69">
        <v>175164.22</v>
      </c>
      <c r="D170" s="46">
        <f t="shared" si="16"/>
        <v>0.00877608386198506</v>
      </c>
      <c r="E170" s="64">
        <v>113534.45</v>
      </c>
      <c r="F170" s="50">
        <f t="shared" si="12"/>
        <v>0.0058297656248675585</v>
      </c>
      <c r="G170" s="50">
        <f t="shared" si="13"/>
        <v>0.007302924743426309</v>
      </c>
      <c r="H170" s="24">
        <v>4405</v>
      </c>
      <c r="I170" s="50">
        <f t="shared" si="14"/>
        <v>0.018832995579269596</v>
      </c>
      <c r="J170" s="27">
        <v>2221.95</v>
      </c>
      <c r="K170" s="50">
        <f t="shared" si="15"/>
        <v>0.10972338836260552</v>
      </c>
      <c r="L170" s="29">
        <f t="shared" si="17"/>
        <v>0.13585930868530144</v>
      </c>
      <c r="N170" s="57"/>
      <c r="O170" s="58"/>
    </row>
    <row r="171" spans="1:15" ht="12.75">
      <c r="A171" s="16">
        <v>11584</v>
      </c>
      <c r="B171" s="5" t="s">
        <v>401</v>
      </c>
      <c r="C171" s="69">
        <v>137170.786</v>
      </c>
      <c r="D171" s="46">
        <f t="shared" si="16"/>
        <v>0.006872535506111956</v>
      </c>
      <c r="E171" s="64">
        <v>83619.48</v>
      </c>
      <c r="F171" s="50">
        <f t="shared" si="12"/>
        <v>0.004293692091460348</v>
      </c>
      <c r="G171" s="50">
        <f t="shared" si="13"/>
        <v>0.0055831137987861525</v>
      </c>
      <c r="H171" s="24">
        <v>3946</v>
      </c>
      <c r="I171" s="50">
        <f t="shared" si="14"/>
        <v>0.0168706017152776</v>
      </c>
      <c r="J171" s="27">
        <v>990.638</v>
      </c>
      <c r="K171" s="50">
        <f t="shared" si="15"/>
        <v>0.04891926371014416</v>
      </c>
      <c r="L171" s="29">
        <f t="shared" si="17"/>
        <v>0.07137297922420792</v>
      </c>
      <c r="N171" s="57"/>
      <c r="O171" s="58"/>
    </row>
    <row r="172" spans="1:15" ht="12.75">
      <c r="A172" s="16">
        <v>11770</v>
      </c>
      <c r="B172" s="5" t="s">
        <v>108</v>
      </c>
      <c r="C172" s="69">
        <v>-748095.0915</v>
      </c>
      <c r="D172" s="46">
        <f t="shared" si="16"/>
        <v>0</v>
      </c>
      <c r="E172" s="64">
        <v>621371.56</v>
      </c>
      <c r="F172" s="50">
        <f t="shared" si="12"/>
        <v>0.03190617967285111</v>
      </c>
      <c r="G172" s="50">
        <f t="shared" si="13"/>
        <v>0.015953089836425554</v>
      </c>
      <c r="H172" s="24">
        <v>5716</v>
      </c>
      <c r="I172" s="50">
        <f t="shared" si="14"/>
        <v>0.024438002890148698</v>
      </c>
      <c r="J172" s="27">
        <v>3979.36</v>
      </c>
      <c r="K172" s="50">
        <f t="shared" si="15"/>
        <v>0.1965070603364693</v>
      </c>
      <c r="L172" s="29">
        <f t="shared" si="17"/>
        <v>0.23689815306304357</v>
      </c>
      <c r="N172" s="57"/>
      <c r="O172" s="58"/>
    </row>
    <row r="173" spans="1:15" ht="12.75">
      <c r="A173" s="16">
        <v>11797</v>
      </c>
      <c r="B173" s="5" t="s">
        <v>402</v>
      </c>
      <c r="C173" s="69">
        <v>860411.0625</v>
      </c>
      <c r="D173" s="46">
        <f t="shared" si="16"/>
        <v>0.04310834507343833</v>
      </c>
      <c r="E173" s="64">
        <v>699853.7</v>
      </c>
      <c r="F173" s="50">
        <f t="shared" si="12"/>
        <v>0.03593607968943675</v>
      </c>
      <c r="G173" s="50">
        <f t="shared" si="13"/>
        <v>0.03952221238143754</v>
      </c>
      <c r="H173" s="24">
        <v>6282</v>
      </c>
      <c r="I173" s="50">
        <f t="shared" si="14"/>
        <v>0.026857861118949285</v>
      </c>
      <c r="J173" s="27">
        <v>611.011</v>
      </c>
      <c r="K173" s="50">
        <f t="shared" si="15"/>
        <v>0.03017268491497287</v>
      </c>
      <c r="L173" s="29">
        <f t="shared" si="17"/>
        <v>0.0965527584153597</v>
      </c>
      <c r="N173" s="57"/>
      <c r="O173" s="58"/>
    </row>
    <row r="174" spans="1:15" ht="12.75">
      <c r="A174" s="16">
        <v>11819</v>
      </c>
      <c r="B174" s="5" t="s">
        <v>449</v>
      </c>
      <c r="C174" s="69">
        <v>670521.68</v>
      </c>
      <c r="D174" s="46">
        <f t="shared" si="16"/>
        <v>0.03359450060611186</v>
      </c>
      <c r="E174" s="64">
        <v>698539.87</v>
      </c>
      <c r="F174" s="50">
        <f t="shared" si="12"/>
        <v>0.03586861716179938</v>
      </c>
      <c r="G174" s="50">
        <f t="shared" si="13"/>
        <v>0.03473155888395562</v>
      </c>
      <c r="H174" s="24">
        <v>5719</v>
      </c>
      <c r="I174" s="50">
        <f t="shared" si="14"/>
        <v>0.024450828993834918</v>
      </c>
      <c r="J174" s="27">
        <v>611.501</v>
      </c>
      <c r="K174" s="50">
        <f t="shared" si="15"/>
        <v>0.030196881886235805</v>
      </c>
      <c r="L174" s="29">
        <f t="shared" si="17"/>
        <v>0.08937926976402634</v>
      </c>
      <c r="N174" s="57"/>
      <c r="O174" s="58"/>
    </row>
    <row r="175" spans="1:15" ht="12.75">
      <c r="A175" s="16">
        <v>11800</v>
      </c>
      <c r="B175" s="5" t="s">
        <v>114</v>
      </c>
      <c r="C175" s="69">
        <v>136014.08</v>
      </c>
      <c r="D175" s="46">
        <f t="shared" si="16"/>
        <v>0.0068145821817420515</v>
      </c>
      <c r="E175" s="64">
        <v>124142.79</v>
      </c>
      <c r="F175" s="50">
        <f t="shared" si="12"/>
        <v>0.006374482544436091</v>
      </c>
      <c r="G175" s="50">
        <f t="shared" si="13"/>
        <v>0.006594532363089071</v>
      </c>
      <c r="H175" s="24">
        <v>3411</v>
      </c>
      <c r="I175" s="50">
        <f t="shared" si="14"/>
        <v>0.014583279891234641</v>
      </c>
      <c r="J175" s="27">
        <v>984.034</v>
      </c>
      <c r="K175" s="50">
        <f t="shared" si="15"/>
        <v>0.04859314779540861</v>
      </c>
      <c r="L175" s="29">
        <f t="shared" si="17"/>
        <v>0.06977096004973232</v>
      </c>
      <c r="N175" s="57"/>
      <c r="O175" s="58"/>
    </row>
    <row r="176" spans="1:15" ht="12.75">
      <c r="A176" s="16">
        <v>11835</v>
      </c>
      <c r="B176" s="5" t="s">
        <v>116</v>
      </c>
      <c r="C176" s="69">
        <v>427966.014</v>
      </c>
      <c r="D176" s="46">
        <f t="shared" si="16"/>
        <v>0.021441968165322074</v>
      </c>
      <c r="E176" s="64">
        <v>1065184.42</v>
      </c>
      <c r="F176" s="50">
        <f t="shared" si="12"/>
        <v>0.05469507727267352</v>
      </c>
      <c r="G176" s="50">
        <f t="shared" si="13"/>
        <v>0.0380685227189978</v>
      </c>
      <c r="H176" s="24">
        <v>6159</v>
      </c>
      <c r="I176" s="50">
        <f t="shared" si="14"/>
        <v>0.026331990867814174</v>
      </c>
      <c r="J176" s="27">
        <v>5285.447</v>
      </c>
      <c r="K176" s="50">
        <f t="shared" si="15"/>
        <v>0.2610036921852284</v>
      </c>
      <c r="L176" s="29">
        <f t="shared" si="17"/>
        <v>0.3254042057720404</v>
      </c>
      <c r="N176" s="57"/>
      <c r="O176" s="58"/>
    </row>
    <row r="177" spans="1:15" ht="12.75">
      <c r="A177" s="16">
        <v>11851</v>
      </c>
      <c r="B177" s="5" t="s">
        <v>118</v>
      </c>
      <c r="C177" s="69">
        <v>371234.755</v>
      </c>
      <c r="D177" s="46">
        <f t="shared" si="16"/>
        <v>0.01859961664752926</v>
      </c>
      <c r="E177" s="64">
        <v>306200.5</v>
      </c>
      <c r="F177" s="50">
        <f t="shared" si="12"/>
        <v>0.015722779730885726</v>
      </c>
      <c r="G177" s="50">
        <f t="shared" si="13"/>
        <v>0.017161198189207492</v>
      </c>
      <c r="H177" s="24">
        <v>4879</v>
      </c>
      <c r="I177" s="50">
        <f t="shared" si="14"/>
        <v>0.020859519961692705</v>
      </c>
      <c r="J177" s="27">
        <v>1186.831</v>
      </c>
      <c r="K177" s="50">
        <f t="shared" si="15"/>
        <v>0.058607582859101004</v>
      </c>
      <c r="L177" s="29">
        <f t="shared" si="17"/>
        <v>0.0966283010100012</v>
      </c>
      <c r="N177" s="57"/>
      <c r="O177" s="58"/>
    </row>
    <row r="178" spans="1:15" ht="12.75">
      <c r="A178" s="16">
        <v>11827</v>
      </c>
      <c r="B178" s="5" t="s">
        <v>403</v>
      </c>
      <c r="C178" s="69">
        <v>361962.936</v>
      </c>
      <c r="D178" s="46">
        <f t="shared" si="16"/>
        <v>0.01813507964849403</v>
      </c>
      <c r="E178" s="65">
        <v>372362.54</v>
      </c>
      <c r="F178" s="50">
        <f t="shared" si="12"/>
        <v>0.019120067395230006</v>
      </c>
      <c r="G178" s="50">
        <f t="shared" si="13"/>
        <v>0.01862757352186202</v>
      </c>
      <c r="H178" s="24">
        <v>5343</v>
      </c>
      <c r="I178" s="50">
        <f t="shared" si="14"/>
        <v>0.022843290665161737</v>
      </c>
      <c r="J178" s="27">
        <v>356.237</v>
      </c>
      <c r="K178" s="50">
        <f t="shared" si="15"/>
        <v>0.01759154377917123</v>
      </c>
      <c r="L178" s="29">
        <f t="shared" si="17"/>
        <v>0.05906240796619498</v>
      </c>
      <c r="N178" s="57"/>
      <c r="O178" s="58"/>
    </row>
    <row r="179" spans="1:15" ht="12.75">
      <c r="A179" s="16">
        <v>11860</v>
      </c>
      <c r="B179" s="5" t="s">
        <v>404</v>
      </c>
      <c r="C179" s="69">
        <v>162080.59</v>
      </c>
      <c r="D179" s="46">
        <f t="shared" si="16"/>
        <v>0.008120567375232321</v>
      </c>
      <c r="E179" s="65">
        <v>106891.45</v>
      </c>
      <c r="F179" s="50">
        <f t="shared" si="12"/>
        <v>0.005488660937735193</v>
      </c>
      <c r="G179" s="50">
        <f t="shared" si="13"/>
        <v>0.006804614156483757</v>
      </c>
      <c r="H179" s="24">
        <v>4756</v>
      </c>
      <c r="I179" s="50">
        <f t="shared" si="14"/>
        <v>0.020333649710557594</v>
      </c>
      <c r="J179" s="27">
        <v>140.688</v>
      </c>
      <c r="K179" s="50">
        <f t="shared" si="15"/>
        <v>0.006947394883754471</v>
      </c>
      <c r="L179" s="29">
        <f t="shared" si="17"/>
        <v>0.03408565875079582</v>
      </c>
      <c r="N179" s="57"/>
      <c r="O179" s="58"/>
    </row>
    <row r="180" spans="1:15" ht="12.75">
      <c r="A180" s="16">
        <v>11878</v>
      </c>
      <c r="B180" s="5" t="s">
        <v>405</v>
      </c>
      <c r="C180" s="69">
        <v>1091838.973</v>
      </c>
      <c r="D180" s="46">
        <f t="shared" si="16"/>
        <v>0.05470335431991556</v>
      </c>
      <c r="E180" s="65">
        <v>499595.3</v>
      </c>
      <c r="F180" s="50">
        <f t="shared" si="12"/>
        <v>0.025653213683471364</v>
      </c>
      <c r="G180" s="50">
        <f t="shared" si="13"/>
        <v>0.04017828400169346</v>
      </c>
      <c r="H180" s="24">
        <v>5179</v>
      </c>
      <c r="I180" s="50">
        <f t="shared" si="14"/>
        <v>0.022142130330314924</v>
      </c>
      <c r="J180" s="27">
        <v>395.799</v>
      </c>
      <c r="K180" s="50">
        <f t="shared" si="15"/>
        <v>0.01954517760999613</v>
      </c>
      <c r="L180" s="29">
        <f t="shared" si="17"/>
        <v>0.08186559194200452</v>
      </c>
      <c r="N180" s="57"/>
      <c r="O180" s="58"/>
    </row>
    <row r="181" spans="1:15" ht="12.75">
      <c r="A181" s="16">
        <v>11606</v>
      </c>
      <c r="B181" s="5" t="s">
        <v>406</v>
      </c>
      <c r="C181" s="69">
        <v>88548.73</v>
      </c>
      <c r="D181" s="46">
        <f t="shared" si="16"/>
        <v>0.004436471559958263</v>
      </c>
      <c r="E181" s="65">
        <v>65287.59</v>
      </c>
      <c r="F181" s="50">
        <f t="shared" si="12"/>
        <v>0.0033523864158627355</v>
      </c>
      <c r="G181" s="50">
        <f t="shared" si="13"/>
        <v>0.003894428987910499</v>
      </c>
      <c r="H181" s="24">
        <v>1953</v>
      </c>
      <c r="I181" s="50">
        <f t="shared" si="14"/>
        <v>0.008349793499730652</v>
      </c>
      <c r="J181" s="27">
        <v>33.152</v>
      </c>
      <c r="K181" s="50">
        <f t="shared" si="15"/>
        <v>0.0016370979414465218</v>
      </c>
      <c r="L181" s="29">
        <f t="shared" si="17"/>
        <v>0.013881320429087674</v>
      </c>
      <c r="N181" s="57"/>
      <c r="O181" s="58"/>
    </row>
    <row r="182" spans="1:15" ht="12.75">
      <c r="A182" s="16">
        <v>11894</v>
      </c>
      <c r="B182" s="5" t="s">
        <v>407</v>
      </c>
      <c r="C182" s="69">
        <v>295568.836</v>
      </c>
      <c r="D182" s="46">
        <f t="shared" si="16"/>
        <v>0.014808600133779083</v>
      </c>
      <c r="E182" s="65">
        <v>225828.69</v>
      </c>
      <c r="F182" s="50">
        <f t="shared" si="12"/>
        <v>0.011595848961005864</v>
      </c>
      <c r="G182" s="50">
        <f t="shared" si="13"/>
        <v>0.013202224547392474</v>
      </c>
      <c r="H182" s="24">
        <v>3493</v>
      </c>
      <c r="I182" s="50">
        <f t="shared" si="14"/>
        <v>0.014933860058658047</v>
      </c>
      <c r="J182" s="27">
        <v>895.671</v>
      </c>
      <c r="K182" s="50">
        <f t="shared" si="15"/>
        <v>0.04422964377151748</v>
      </c>
      <c r="L182" s="29">
        <f t="shared" si="17"/>
        <v>0.072365728377568</v>
      </c>
      <c r="N182" s="57"/>
      <c r="O182" s="58"/>
    </row>
    <row r="183" spans="1:15" ht="12.75">
      <c r="A183" s="16">
        <v>11908</v>
      </c>
      <c r="B183" s="5" t="s">
        <v>408</v>
      </c>
      <c r="C183" s="69">
        <v>52267.774</v>
      </c>
      <c r="D183" s="46">
        <f t="shared" si="16"/>
        <v>0.0026187218365901566</v>
      </c>
      <c r="E183" s="65">
        <v>81762.84</v>
      </c>
      <c r="F183" s="50">
        <f t="shared" si="12"/>
        <v>0.004198357362223943</v>
      </c>
      <c r="G183" s="50">
        <f t="shared" si="13"/>
        <v>0.00340853959940705</v>
      </c>
      <c r="H183" s="24">
        <v>4308</v>
      </c>
      <c r="I183" s="50">
        <f t="shared" si="14"/>
        <v>0.018418284893415078</v>
      </c>
      <c r="J183" s="27">
        <v>604.081</v>
      </c>
      <c r="K183" s="50">
        <f t="shared" si="15"/>
        <v>0.029830470607111373</v>
      </c>
      <c r="L183" s="29">
        <f t="shared" si="17"/>
        <v>0.0516572950999335</v>
      </c>
      <c r="N183" s="57"/>
      <c r="O183" s="58"/>
    </row>
    <row r="184" spans="1:15" ht="12.75">
      <c r="A184" s="16">
        <v>11622</v>
      </c>
      <c r="B184" s="5" t="s">
        <v>450</v>
      </c>
      <c r="C184" s="69">
        <v>-21008.232</v>
      </c>
      <c r="D184" s="46">
        <f t="shared" si="16"/>
        <v>0</v>
      </c>
      <c r="E184" s="65">
        <v>44326.98</v>
      </c>
      <c r="F184" s="50">
        <f t="shared" si="12"/>
        <v>0.0022761012561226287</v>
      </c>
      <c r="G184" s="50">
        <f t="shared" si="13"/>
        <v>0.0011380506280613144</v>
      </c>
      <c r="H184" s="24">
        <v>3889</v>
      </c>
      <c r="I184" s="50">
        <f t="shared" si="14"/>
        <v>0.016626905745239378</v>
      </c>
      <c r="J184" s="27">
        <v>842.453</v>
      </c>
      <c r="K184" s="50">
        <f t="shared" si="15"/>
        <v>0.0416016551660668</v>
      </c>
      <c r="L184" s="29">
        <f t="shared" si="17"/>
        <v>0.059366611539367495</v>
      </c>
      <c r="N184" s="57"/>
      <c r="O184" s="58"/>
    </row>
    <row r="185" spans="1:15" ht="12.75">
      <c r="A185" s="16">
        <v>11916</v>
      </c>
      <c r="B185" s="5" t="s">
        <v>409</v>
      </c>
      <c r="C185" s="69">
        <v>355919.186</v>
      </c>
      <c r="D185" s="46">
        <f t="shared" si="16"/>
        <v>0.017832275475125333</v>
      </c>
      <c r="E185" s="65">
        <v>317923.98</v>
      </c>
      <c r="F185" s="50">
        <f t="shared" si="12"/>
        <v>0.016324756846270723</v>
      </c>
      <c r="G185" s="50">
        <f t="shared" si="13"/>
        <v>0.017078516160698026</v>
      </c>
      <c r="H185" s="24">
        <v>3270</v>
      </c>
      <c r="I185" s="50">
        <f t="shared" si="14"/>
        <v>0.013980453017982198</v>
      </c>
      <c r="J185" s="27">
        <v>656.52</v>
      </c>
      <c r="K185" s="50">
        <f t="shared" si="15"/>
        <v>0.03241999096641139</v>
      </c>
      <c r="L185" s="29">
        <f t="shared" si="17"/>
        <v>0.0634789601450916</v>
      </c>
      <c r="N185" s="57"/>
      <c r="O185" s="58"/>
    </row>
    <row r="186" spans="1:15" ht="12.75">
      <c r="A186" s="16">
        <v>11932</v>
      </c>
      <c r="B186" s="5" t="s">
        <v>410</v>
      </c>
      <c r="C186" s="69">
        <v>429757.17</v>
      </c>
      <c r="D186" s="46">
        <f t="shared" si="16"/>
        <v>0.021531708725728176</v>
      </c>
      <c r="E186" s="65">
        <v>302160.69</v>
      </c>
      <c r="F186" s="50">
        <f t="shared" si="12"/>
        <v>0.015515343613751268</v>
      </c>
      <c r="G186" s="50">
        <f t="shared" si="13"/>
        <v>0.01852352616973972</v>
      </c>
      <c r="H186" s="24">
        <v>6258</v>
      </c>
      <c r="I186" s="50">
        <f t="shared" si="14"/>
        <v>0.02675525228945951</v>
      </c>
      <c r="J186" s="27">
        <v>1340.654</v>
      </c>
      <c r="K186" s="50">
        <f t="shared" si="15"/>
        <v>0.06620360471742413</v>
      </c>
      <c r="L186" s="29">
        <f t="shared" si="17"/>
        <v>0.11148238317662336</v>
      </c>
      <c r="N186" s="57"/>
      <c r="O186" s="58"/>
    </row>
    <row r="187" spans="1:15" ht="12.75">
      <c r="A187" s="16">
        <v>11649</v>
      </c>
      <c r="B187" s="5" t="s">
        <v>411</v>
      </c>
      <c r="C187" s="69">
        <v>84187.858</v>
      </c>
      <c r="D187" s="46">
        <f t="shared" si="16"/>
        <v>0.0042179829988618096</v>
      </c>
      <c r="E187" s="65">
        <v>15979.49</v>
      </c>
      <c r="F187" s="50">
        <f t="shared" si="12"/>
        <v>0.0008205146676177575</v>
      </c>
      <c r="G187" s="50">
        <f t="shared" si="13"/>
        <v>0.0025192488332397836</v>
      </c>
      <c r="H187" s="24">
        <v>2361</v>
      </c>
      <c r="I187" s="50">
        <f t="shared" si="14"/>
        <v>0.01009414360105687</v>
      </c>
      <c r="J187" s="27">
        <v>1385.307</v>
      </c>
      <c r="K187" s="50">
        <f t="shared" si="15"/>
        <v>0.06840864014151353</v>
      </c>
      <c r="L187" s="29">
        <f t="shared" si="17"/>
        <v>0.08102203257581019</v>
      </c>
      <c r="N187" s="57"/>
      <c r="O187" s="58"/>
    </row>
    <row r="188" spans="1:15" ht="12.75">
      <c r="A188" s="16">
        <v>11959</v>
      </c>
      <c r="B188" s="5" t="s">
        <v>412</v>
      </c>
      <c r="C188" s="69">
        <v>546916.868</v>
      </c>
      <c r="D188" s="46">
        <f t="shared" si="16"/>
        <v>0.0274016480026698</v>
      </c>
      <c r="E188" s="65">
        <v>410199.37</v>
      </c>
      <c r="F188" s="50">
        <f t="shared" si="12"/>
        <v>0.021062912504251605</v>
      </c>
      <c r="G188" s="50">
        <f t="shared" si="13"/>
        <v>0.024232280253460702</v>
      </c>
      <c r="H188" s="24">
        <v>4457</v>
      </c>
      <c r="I188" s="50">
        <f t="shared" si="14"/>
        <v>0.01905531470983078</v>
      </c>
      <c r="J188" s="27">
        <v>147.592</v>
      </c>
      <c r="K188" s="50">
        <f t="shared" si="15"/>
        <v>0.0072883252706918145</v>
      </c>
      <c r="L188" s="29">
        <f t="shared" si="17"/>
        <v>0.0505759202339833</v>
      </c>
      <c r="N188" s="57"/>
      <c r="O188" s="58"/>
    </row>
    <row r="189" spans="1:15" ht="12.75">
      <c r="A189" s="16">
        <v>11983</v>
      </c>
      <c r="B189" s="5" t="s">
        <v>413</v>
      </c>
      <c r="C189" s="69">
        <v>333821.53</v>
      </c>
      <c r="D189" s="46">
        <f t="shared" si="16"/>
        <v>0.016725137943217866</v>
      </c>
      <c r="E189" s="65">
        <v>186845.3</v>
      </c>
      <c r="F189" s="50">
        <f t="shared" si="12"/>
        <v>0.009594130302371363</v>
      </c>
      <c r="G189" s="50">
        <f t="shared" si="13"/>
        <v>0.013159634122794615</v>
      </c>
      <c r="H189" s="24">
        <v>4182</v>
      </c>
      <c r="I189" s="50">
        <f t="shared" si="14"/>
        <v>0.017879588538593744</v>
      </c>
      <c r="J189" s="27">
        <v>470.954</v>
      </c>
      <c r="K189" s="50">
        <f t="shared" si="15"/>
        <v>0.023256449804416178</v>
      </c>
      <c r="L189" s="29">
        <f t="shared" si="17"/>
        <v>0.05429567246580454</v>
      </c>
      <c r="N189" s="57"/>
      <c r="O189" s="58"/>
    </row>
    <row r="190" spans="1:15" ht="12.75">
      <c r="A190" s="16">
        <v>11665</v>
      </c>
      <c r="B190" s="5" t="s">
        <v>414</v>
      </c>
      <c r="C190" s="69">
        <v>282570.446</v>
      </c>
      <c r="D190" s="46">
        <f t="shared" si="16"/>
        <v>0.0141573543444804</v>
      </c>
      <c r="E190" s="65">
        <v>92537.06</v>
      </c>
      <c r="F190" s="50">
        <f t="shared" si="12"/>
        <v>0.004751591886113041</v>
      </c>
      <c r="G190" s="50">
        <f t="shared" si="13"/>
        <v>0.00945447311529672</v>
      </c>
      <c r="H190" s="24">
        <v>5025</v>
      </c>
      <c r="I190" s="50">
        <f t="shared" si="14"/>
        <v>0.021483723674422184</v>
      </c>
      <c r="J190" s="27">
        <v>764.742</v>
      </c>
      <c r="K190" s="50">
        <f t="shared" si="15"/>
        <v>0.03776416366848744</v>
      </c>
      <c r="L190" s="29">
        <f t="shared" si="17"/>
        <v>0.06870236045820635</v>
      </c>
      <c r="N190" s="57"/>
      <c r="O190" s="58"/>
    </row>
    <row r="191" spans="1:15" ht="12.75">
      <c r="A191" s="16">
        <v>11975</v>
      </c>
      <c r="B191" s="5" t="s">
        <v>415</v>
      </c>
      <c r="C191" s="69">
        <v>418705.1965</v>
      </c>
      <c r="D191" s="46">
        <f t="shared" si="16"/>
        <v>0.020977982363823693</v>
      </c>
      <c r="E191" s="65">
        <v>187811.65</v>
      </c>
      <c r="F191" s="50">
        <f t="shared" si="12"/>
        <v>0.009643750430989511</v>
      </c>
      <c r="G191" s="50">
        <f t="shared" si="13"/>
        <v>0.015310866397406602</v>
      </c>
      <c r="H191" s="24">
        <v>6486</v>
      </c>
      <c r="I191" s="50">
        <f t="shared" si="14"/>
        <v>0.027730036169612397</v>
      </c>
      <c r="J191" s="27">
        <v>962.258</v>
      </c>
      <c r="K191" s="50">
        <f t="shared" si="15"/>
        <v>0.04751781463985422</v>
      </c>
      <c r="L191" s="29">
        <f t="shared" si="17"/>
        <v>0.09055871720687322</v>
      </c>
      <c r="N191" s="57"/>
      <c r="O191" s="58"/>
    </row>
    <row r="192" spans="1:15" ht="12.75">
      <c r="A192" s="16">
        <v>11681</v>
      </c>
      <c r="B192" s="5" t="s">
        <v>416</v>
      </c>
      <c r="C192" s="69">
        <v>102128.208</v>
      </c>
      <c r="D192" s="46">
        <f t="shared" si="16"/>
        <v>0.005116831040507322</v>
      </c>
      <c r="E192" s="65">
        <v>70160.06</v>
      </c>
      <c r="F192" s="50">
        <f t="shared" si="12"/>
        <v>0.0036025779490422983</v>
      </c>
      <c r="G192" s="50">
        <f t="shared" si="13"/>
        <v>0.00435970449477481</v>
      </c>
      <c r="H192" s="24">
        <v>4420</v>
      </c>
      <c r="I192" s="50">
        <f t="shared" si="14"/>
        <v>0.01889712609770071</v>
      </c>
      <c r="J192" s="27">
        <v>395.368</v>
      </c>
      <c r="K192" s="50">
        <f t="shared" si="15"/>
        <v>0.019523894151599552</v>
      </c>
      <c r="L192" s="29">
        <f t="shared" si="17"/>
        <v>0.04278072474407507</v>
      </c>
      <c r="N192" s="57"/>
      <c r="O192" s="58"/>
    </row>
    <row r="193" spans="1:15" ht="12.75">
      <c r="A193" s="16">
        <v>11703</v>
      </c>
      <c r="B193" s="5" t="s">
        <v>417</v>
      </c>
      <c r="C193" s="69">
        <v>101924.206</v>
      </c>
      <c r="D193" s="46">
        <f t="shared" si="16"/>
        <v>0.005106610125185616</v>
      </c>
      <c r="E193" s="65">
        <v>117634.59</v>
      </c>
      <c r="F193" s="50">
        <f t="shared" si="12"/>
        <v>0.006040299566143924</v>
      </c>
      <c r="G193" s="50">
        <f t="shared" si="13"/>
        <v>0.00557345484566477</v>
      </c>
      <c r="H193" s="24">
        <v>6271</v>
      </c>
      <c r="I193" s="50">
        <f t="shared" si="14"/>
        <v>0.026810832072099805</v>
      </c>
      <c r="J193" s="27">
        <v>213.351</v>
      </c>
      <c r="K193" s="50">
        <f t="shared" si="15"/>
        <v>0.010535608195751592</v>
      </c>
      <c r="L193" s="29">
        <f t="shared" si="17"/>
        <v>0.04291989511351617</v>
      </c>
      <c r="N193" s="57"/>
      <c r="O193" s="58"/>
    </row>
    <row r="194" spans="1:15" ht="12.75">
      <c r="A194" s="16">
        <v>11991</v>
      </c>
      <c r="B194" s="5" t="s">
        <v>418</v>
      </c>
      <c r="C194" s="69">
        <v>5221200.1105</v>
      </c>
      <c r="D194" s="46">
        <f t="shared" si="16"/>
        <v>0.261592750105893</v>
      </c>
      <c r="E194" s="65">
        <v>4763001.98</v>
      </c>
      <c r="F194" s="50">
        <f aca="true" t="shared" si="18" ref="F194:F224">IF(E194&lt;0,0,E194*75/$E$224)</f>
        <v>0.2445705705552819</v>
      </c>
      <c r="G194" s="50">
        <f aca="true" t="shared" si="19" ref="G194:G224">(D194+F194)/2</f>
        <v>0.25308166033058743</v>
      </c>
      <c r="H194" s="24">
        <v>18211</v>
      </c>
      <c r="I194" s="50">
        <f aca="true" t="shared" si="20" ref="I194:I224">H194*12.5/$H$224</f>
        <v>0.07785872474326416</v>
      </c>
      <c r="J194" s="27">
        <v>1532.432</v>
      </c>
      <c r="K194" s="50">
        <f aca="true" t="shared" si="21" ref="K194:K224">J194*12.5/$J$224</f>
        <v>0.07567390421714455</v>
      </c>
      <c r="L194" s="29">
        <f aca="true" t="shared" si="22" ref="L194:L222">G194+I194+K194</f>
        <v>0.40661428929099613</v>
      </c>
      <c r="N194" s="57"/>
      <c r="O194" s="58"/>
    </row>
    <row r="195" spans="1:15" ht="12.75">
      <c r="A195" s="16">
        <v>12009</v>
      </c>
      <c r="B195" s="5" t="s">
        <v>419</v>
      </c>
      <c r="C195" s="69">
        <v>155114.262</v>
      </c>
      <c r="D195" s="46">
        <f aca="true" t="shared" si="23" ref="D195:D224">IF(C195&lt;0,0,C195*75/$C$224)</f>
        <v>0.007771540166718535</v>
      </c>
      <c r="E195" s="65">
        <v>205874.24</v>
      </c>
      <c r="F195" s="50">
        <f t="shared" si="18"/>
        <v>0.010571228093303254</v>
      </c>
      <c r="G195" s="50">
        <f t="shared" si="19"/>
        <v>0.009171384130010896</v>
      </c>
      <c r="H195" s="24">
        <v>5151</v>
      </c>
      <c r="I195" s="50">
        <f t="shared" si="20"/>
        <v>0.022022420029243515</v>
      </c>
      <c r="J195" s="27">
        <v>319.114</v>
      </c>
      <c r="K195" s="50">
        <f t="shared" si="21"/>
        <v>0.015758351607346927</v>
      </c>
      <c r="L195" s="29">
        <f t="shared" si="22"/>
        <v>0.04695215576660133</v>
      </c>
      <c r="N195" s="57"/>
      <c r="O195" s="58"/>
    </row>
    <row r="196" spans="1:15" ht="12.75">
      <c r="A196" s="16">
        <v>12017</v>
      </c>
      <c r="B196" s="5" t="s">
        <v>420</v>
      </c>
      <c r="C196" s="69">
        <v>671876.284</v>
      </c>
      <c r="D196" s="46">
        <f t="shared" si="23"/>
        <v>0.033662369022982495</v>
      </c>
      <c r="E196" s="65">
        <v>335535.8</v>
      </c>
      <c r="F196" s="50">
        <f t="shared" si="18"/>
        <v>0.01722908837584043</v>
      </c>
      <c r="G196" s="50">
        <f t="shared" si="19"/>
        <v>0.02544572869941146</v>
      </c>
      <c r="H196" s="24">
        <v>3805</v>
      </c>
      <c r="I196" s="50">
        <f t="shared" si="20"/>
        <v>0.016267774842025157</v>
      </c>
      <c r="J196" s="27">
        <v>1339.496</v>
      </c>
      <c r="K196" s="50">
        <f t="shared" si="21"/>
        <v>0.0661464208547252</v>
      </c>
      <c r="L196" s="29">
        <f t="shared" si="22"/>
        <v>0.10785992439616182</v>
      </c>
      <c r="N196" s="57"/>
      <c r="O196" s="58"/>
    </row>
    <row r="197" spans="1:15" ht="12.75">
      <c r="A197" s="16">
        <v>12033</v>
      </c>
      <c r="B197" s="5" t="s">
        <v>421</v>
      </c>
      <c r="C197" s="69">
        <v>796567.256</v>
      </c>
      <c r="D197" s="46">
        <f t="shared" si="23"/>
        <v>0.03990964045264108</v>
      </c>
      <c r="E197" s="65">
        <v>425571.09</v>
      </c>
      <c r="F197" s="50">
        <f t="shared" si="18"/>
        <v>0.02185221940494201</v>
      </c>
      <c r="G197" s="50">
        <f t="shared" si="19"/>
        <v>0.030880929928791545</v>
      </c>
      <c r="H197" s="24">
        <v>6762</v>
      </c>
      <c r="I197" s="50">
        <f t="shared" si="20"/>
        <v>0.028910037708744837</v>
      </c>
      <c r="J197" s="27">
        <v>330.719</v>
      </c>
      <c r="K197" s="50">
        <f t="shared" si="21"/>
        <v>0.01633142477368642</v>
      </c>
      <c r="L197" s="29">
        <f t="shared" si="22"/>
        <v>0.0761223924112228</v>
      </c>
      <c r="N197" s="57"/>
      <c r="O197" s="58"/>
    </row>
    <row r="198" spans="1:15" ht="12.75">
      <c r="A198" s="16">
        <v>12050</v>
      </c>
      <c r="B198" s="5" t="s">
        <v>422</v>
      </c>
      <c r="C198" s="69">
        <v>644557.295</v>
      </c>
      <c r="D198" s="46">
        <f t="shared" si="23"/>
        <v>0.032293632082934766</v>
      </c>
      <c r="E198" s="65">
        <v>461057.78</v>
      </c>
      <c r="F198" s="50">
        <f t="shared" si="18"/>
        <v>0.023674389552437603</v>
      </c>
      <c r="G198" s="50">
        <f t="shared" si="19"/>
        <v>0.027984010817686186</v>
      </c>
      <c r="H198" s="24">
        <v>5842</v>
      </c>
      <c r="I198" s="50">
        <f t="shared" si="20"/>
        <v>0.02497669924497003</v>
      </c>
      <c r="J198" s="27">
        <v>298.106</v>
      </c>
      <c r="K198" s="50">
        <f t="shared" si="21"/>
        <v>0.014720943500629125</v>
      </c>
      <c r="L198" s="29">
        <f t="shared" si="22"/>
        <v>0.06768165356328534</v>
      </c>
      <c r="N198" s="57"/>
      <c r="O198" s="58"/>
    </row>
    <row r="199" spans="1:15" ht="12.75">
      <c r="A199" s="16">
        <v>12068</v>
      </c>
      <c r="B199" s="5" t="s">
        <v>423</v>
      </c>
      <c r="C199" s="69">
        <v>43830.25</v>
      </c>
      <c r="D199" s="46">
        <f t="shared" si="23"/>
        <v>0.0021959847147537933</v>
      </c>
      <c r="E199" s="65">
        <v>98410.92</v>
      </c>
      <c r="F199" s="50">
        <f t="shared" si="18"/>
        <v>0.0050532027814252966</v>
      </c>
      <c r="G199" s="50">
        <f t="shared" si="19"/>
        <v>0.003624593748089545</v>
      </c>
      <c r="H199" s="24">
        <v>4348</v>
      </c>
      <c r="I199" s="50">
        <f t="shared" si="20"/>
        <v>0.018589299609231374</v>
      </c>
      <c r="J199" s="27">
        <v>683.661</v>
      </c>
      <c r="K199" s="50">
        <f t="shared" si="21"/>
        <v>0.03376025626650791</v>
      </c>
      <c r="L199" s="29">
        <f t="shared" si="22"/>
        <v>0.05597414962382882</v>
      </c>
      <c r="N199" s="57"/>
      <c r="O199" s="58"/>
    </row>
    <row r="200" spans="1:15" ht="12.75">
      <c r="A200" s="16">
        <v>11746</v>
      </c>
      <c r="B200" s="5" t="s">
        <v>424</v>
      </c>
      <c r="C200" s="69">
        <v>73173.53</v>
      </c>
      <c r="D200" s="46">
        <f t="shared" si="23"/>
        <v>0.003666142753111792</v>
      </c>
      <c r="E200" s="65">
        <v>71529.11</v>
      </c>
      <c r="F200" s="50">
        <f t="shared" si="18"/>
        <v>0.003672875912600716</v>
      </c>
      <c r="G200" s="50">
        <f t="shared" si="19"/>
        <v>0.003669509332856254</v>
      </c>
      <c r="H200" s="24">
        <v>2511</v>
      </c>
      <c r="I200" s="50">
        <f t="shared" si="20"/>
        <v>0.01073544878536798</v>
      </c>
      <c r="J200" s="27">
        <v>219.295</v>
      </c>
      <c r="K200" s="50">
        <f t="shared" si="21"/>
        <v>0.010829132271643187</v>
      </c>
      <c r="L200" s="29">
        <f t="shared" si="22"/>
        <v>0.025234090389867424</v>
      </c>
      <c r="N200" s="57"/>
      <c r="O200" s="58"/>
    </row>
    <row r="201" spans="1:15" ht="12.75">
      <c r="A201" s="16">
        <v>11762</v>
      </c>
      <c r="B201" s="5" t="s">
        <v>425</v>
      </c>
      <c r="C201" s="69">
        <v>59746.2005</v>
      </c>
      <c r="D201" s="46">
        <f t="shared" si="23"/>
        <v>0.0029934062220182502</v>
      </c>
      <c r="E201" s="65">
        <v>41148.58</v>
      </c>
      <c r="F201" s="50">
        <f t="shared" si="18"/>
        <v>0.002112896809700604</v>
      </c>
      <c r="G201" s="50">
        <f t="shared" si="19"/>
        <v>0.0025531515158594273</v>
      </c>
      <c r="H201" s="24">
        <v>2044</v>
      </c>
      <c r="I201" s="50">
        <f t="shared" si="20"/>
        <v>0.008738851978212725</v>
      </c>
      <c r="J201" s="27">
        <v>384.188</v>
      </c>
      <c r="K201" s="50">
        <f t="shared" si="21"/>
        <v>0.0189718081542126</v>
      </c>
      <c r="L201" s="29">
        <f t="shared" si="17"/>
        <v>0.030263811648284754</v>
      </c>
      <c r="N201" s="57"/>
      <c r="O201" s="58"/>
    </row>
    <row r="202" spans="1:15" ht="12.75">
      <c r="A202" s="16">
        <v>11789</v>
      </c>
      <c r="B202" s="5" t="s">
        <v>426</v>
      </c>
      <c r="C202" s="69">
        <v>55878.01</v>
      </c>
      <c r="D202" s="46">
        <f t="shared" si="23"/>
        <v>0.002799602006624639</v>
      </c>
      <c r="E202" s="65">
        <v>11036.36</v>
      </c>
      <c r="F202" s="50">
        <f t="shared" si="18"/>
        <v>0.0005666948855758171</v>
      </c>
      <c r="G202" s="50">
        <f t="shared" si="19"/>
        <v>0.0016831484461002281</v>
      </c>
      <c r="H202" s="24">
        <v>2940</v>
      </c>
      <c r="I202" s="50">
        <f t="shared" si="20"/>
        <v>0.012569581612497755</v>
      </c>
      <c r="J202" s="27">
        <v>802.749</v>
      </c>
      <c r="K202" s="50">
        <f t="shared" si="21"/>
        <v>0.03964100915173305</v>
      </c>
      <c r="L202" s="29">
        <f>G202+I202+K202</f>
        <v>0.05389373921033103</v>
      </c>
      <c r="N202" s="57"/>
      <c r="O202" s="58"/>
    </row>
    <row r="203" spans="1:15" ht="12.75">
      <c r="A203" s="16">
        <v>12076</v>
      </c>
      <c r="B203" s="5" t="s">
        <v>427</v>
      </c>
      <c r="C203" s="69">
        <v>-491102.863</v>
      </c>
      <c r="D203" s="46">
        <f t="shared" si="23"/>
        <v>0</v>
      </c>
      <c r="E203" s="65">
        <v>338320.8</v>
      </c>
      <c r="F203" s="50">
        <f t="shared" si="18"/>
        <v>0.01737209252361457</v>
      </c>
      <c r="G203" s="50">
        <f t="shared" si="19"/>
        <v>0.008686046261807285</v>
      </c>
      <c r="H203" s="24">
        <v>18867</v>
      </c>
      <c r="I203" s="50">
        <f t="shared" si="20"/>
        <v>0.08066336608265141</v>
      </c>
      <c r="J203" s="27">
        <v>5220.513</v>
      </c>
      <c r="K203" s="50">
        <f t="shared" si="21"/>
        <v>0.2577971490587236</v>
      </c>
      <c r="L203" s="29">
        <f t="shared" si="22"/>
        <v>0.3471465614031823</v>
      </c>
      <c r="N203" s="57"/>
      <c r="O203" s="58"/>
    </row>
    <row r="204" spans="1:15" ht="12.75">
      <c r="A204" s="16">
        <v>12092</v>
      </c>
      <c r="B204" s="5" t="s">
        <v>428</v>
      </c>
      <c r="C204" s="69">
        <v>1550879.38</v>
      </c>
      <c r="D204" s="46">
        <f t="shared" si="23"/>
        <v>0.0777022128075208</v>
      </c>
      <c r="E204" s="65">
        <v>1102944.33</v>
      </c>
      <c r="F204" s="50">
        <f t="shared" si="18"/>
        <v>0.056633972694425175</v>
      </c>
      <c r="G204" s="50">
        <f t="shared" si="19"/>
        <v>0.06716809275097299</v>
      </c>
      <c r="H204" s="24">
        <v>12815</v>
      </c>
      <c r="I204" s="50">
        <f t="shared" si="20"/>
        <v>0.05478883957964583</v>
      </c>
      <c r="J204" s="27">
        <v>525.723</v>
      </c>
      <c r="K204" s="50">
        <f t="shared" si="21"/>
        <v>0.025961029231150144</v>
      </c>
      <c r="L204" s="29">
        <f t="shared" si="22"/>
        <v>0.14791796156176898</v>
      </c>
      <c r="N204" s="57"/>
      <c r="O204" s="58"/>
    </row>
    <row r="205" spans="1:15" ht="12.75">
      <c r="A205" s="16">
        <v>12114</v>
      </c>
      <c r="B205" s="5" t="s">
        <v>429</v>
      </c>
      <c r="C205" s="69">
        <v>12093475.839</v>
      </c>
      <c r="D205" s="46">
        <f t="shared" si="23"/>
        <v>0.6059077484314669</v>
      </c>
      <c r="E205" s="65">
        <v>9577549.93</v>
      </c>
      <c r="F205" s="50">
        <f t="shared" si="18"/>
        <v>0.4917879229816738</v>
      </c>
      <c r="G205" s="50">
        <f t="shared" si="19"/>
        <v>0.5488478357065704</v>
      </c>
      <c r="H205" s="24">
        <v>27924</v>
      </c>
      <c r="I205" s="50">
        <f t="shared" si="20"/>
        <v>0.11938537311135623</v>
      </c>
      <c r="J205" s="27">
        <v>2427.894</v>
      </c>
      <c r="K205" s="50">
        <f t="shared" si="21"/>
        <v>0.11989322723969476</v>
      </c>
      <c r="L205" s="29">
        <f t="shared" si="22"/>
        <v>0.7881264360576213</v>
      </c>
      <c r="N205" s="57"/>
      <c r="O205" s="58"/>
    </row>
    <row r="206" spans="1:15" ht="12.75">
      <c r="A206" s="16">
        <v>11843</v>
      </c>
      <c r="B206" s="5" t="s">
        <v>430</v>
      </c>
      <c r="C206" s="69">
        <v>37229.3</v>
      </c>
      <c r="D206" s="46">
        <f t="shared" si="23"/>
        <v>0.0018652636875441822</v>
      </c>
      <c r="E206" s="65">
        <v>21659.35</v>
      </c>
      <c r="F206" s="50">
        <f t="shared" si="18"/>
        <v>0.0011121640531748305</v>
      </c>
      <c r="G206" s="50">
        <f t="shared" si="19"/>
        <v>0.0014887138703595063</v>
      </c>
      <c r="H206" s="24">
        <v>4694</v>
      </c>
      <c r="I206" s="50">
        <f t="shared" si="20"/>
        <v>0.020068576901042336</v>
      </c>
      <c r="J206" s="27">
        <v>1013.926</v>
      </c>
      <c r="K206" s="50">
        <f t="shared" si="21"/>
        <v>0.05006926180559562</v>
      </c>
      <c r="L206" s="29">
        <f t="shared" si="22"/>
        <v>0.07162655257699746</v>
      </c>
      <c r="N206" s="57"/>
      <c r="O206" s="58"/>
    </row>
    <row r="207" spans="1:15" ht="12.75">
      <c r="A207" s="16">
        <v>11886</v>
      </c>
      <c r="B207" s="5" t="s">
        <v>431</v>
      </c>
      <c r="C207" s="69">
        <v>-373930.625</v>
      </c>
      <c r="D207" s="46">
        <f t="shared" si="23"/>
        <v>0</v>
      </c>
      <c r="E207" s="65">
        <v>-803574.03</v>
      </c>
      <c r="F207" s="50">
        <f t="shared" si="18"/>
        <v>0</v>
      </c>
      <c r="G207" s="50">
        <f t="shared" si="19"/>
        <v>0</v>
      </c>
      <c r="H207" s="24">
        <v>3863</v>
      </c>
      <c r="I207" s="50">
        <f t="shared" si="20"/>
        <v>0.016515746179958785</v>
      </c>
      <c r="J207" s="27">
        <v>3111.103</v>
      </c>
      <c r="K207" s="50">
        <f t="shared" si="21"/>
        <v>0.15363116303475197</v>
      </c>
      <c r="L207" s="29">
        <f t="shared" si="22"/>
        <v>0.17014690921471076</v>
      </c>
      <c r="N207" s="57"/>
      <c r="O207" s="58"/>
    </row>
    <row r="208" spans="1:15" ht="12.75">
      <c r="A208" s="16">
        <v>12122</v>
      </c>
      <c r="B208" s="5" t="s">
        <v>146</v>
      </c>
      <c r="C208" s="69">
        <v>205779.728</v>
      </c>
      <c r="D208" s="46">
        <f t="shared" si="23"/>
        <v>0.010309983111987569</v>
      </c>
      <c r="E208" s="65">
        <v>191573.55</v>
      </c>
      <c r="F208" s="50">
        <f t="shared" si="18"/>
        <v>0.009836916428659729</v>
      </c>
      <c r="G208" s="50">
        <f t="shared" si="19"/>
        <v>0.010073449770323649</v>
      </c>
      <c r="H208" s="24">
        <v>9174</v>
      </c>
      <c r="I208" s="50">
        <f t="shared" si="20"/>
        <v>0.03922222507246748</v>
      </c>
      <c r="J208" s="27">
        <v>982.074</v>
      </c>
      <c r="K208" s="50">
        <f t="shared" si="21"/>
        <v>0.048496359910356876</v>
      </c>
      <c r="L208" s="29">
        <f t="shared" si="22"/>
        <v>0.09779203475314802</v>
      </c>
      <c r="N208" s="57"/>
      <c r="O208" s="58"/>
    </row>
    <row r="209" spans="1:15" ht="12.75">
      <c r="A209" s="16">
        <v>12130</v>
      </c>
      <c r="B209" s="5" t="s">
        <v>432</v>
      </c>
      <c r="C209" s="69">
        <v>2369884.76</v>
      </c>
      <c r="D209" s="46">
        <f t="shared" si="23"/>
        <v>0.11873604893168441</v>
      </c>
      <c r="E209" s="65">
        <v>2863659.98</v>
      </c>
      <c r="F209" s="50">
        <f t="shared" si="18"/>
        <v>0.14704317951699172</v>
      </c>
      <c r="G209" s="50">
        <f t="shared" si="19"/>
        <v>0.13288961422433807</v>
      </c>
      <c r="H209" s="24">
        <v>13660</v>
      </c>
      <c r="I209" s="50">
        <f t="shared" si="20"/>
        <v>0.058401525451265084</v>
      </c>
      <c r="J209" s="27">
        <v>1023.917</v>
      </c>
      <c r="K209" s="50">
        <f t="shared" si="21"/>
        <v>0.050562633111489445</v>
      </c>
      <c r="L209" s="29">
        <f t="shared" si="22"/>
        <v>0.2418537727870926</v>
      </c>
      <c r="N209" s="57"/>
      <c r="O209" s="58"/>
    </row>
    <row r="210" spans="1:15" ht="12.75">
      <c r="A210" s="16">
        <v>12157</v>
      </c>
      <c r="B210" s="5" t="s">
        <v>433</v>
      </c>
      <c r="C210" s="69">
        <v>1701109.54</v>
      </c>
      <c r="D210" s="46">
        <f t="shared" si="23"/>
        <v>0.08522904952542722</v>
      </c>
      <c r="E210" s="65">
        <v>1471183.4</v>
      </c>
      <c r="F210" s="50">
        <f t="shared" si="18"/>
        <v>0.07554230819980877</v>
      </c>
      <c r="G210" s="50">
        <f t="shared" si="19"/>
        <v>0.08038567886261799</v>
      </c>
      <c r="H210" s="24">
        <v>11154</v>
      </c>
      <c r="I210" s="50">
        <f t="shared" si="20"/>
        <v>0.047687453505374136</v>
      </c>
      <c r="J210" s="27">
        <v>1398.952</v>
      </c>
      <c r="K210" s="50">
        <f t="shared" si="21"/>
        <v>0.06908245171882524</v>
      </c>
      <c r="L210" s="29">
        <f t="shared" si="22"/>
        <v>0.19715558408681735</v>
      </c>
      <c r="N210" s="57"/>
      <c r="O210" s="58"/>
    </row>
    <row r="211" spans="1:15" ht="12.75">
      <c r="A211" s="16">
        <v>12173</v>
      </c>
      <c r="B211" s="5" t="s">
        <v>434</v>
      </c>
      <c r="C211" s="69">
        <v>346616.748</v>
      </c>
      <c r="D211" s="46">
        <f t="shared" si="23"/>
        <v>0.0173662044018838</v>
      </c>
      <c r="E211" s="65">
        <v>248025.65</v>
      </c>
      <c r="F211" s="50">
        <f t="shared" si="18"/>
        <v>0.012735618206239889</v>
      </c>
      <c r="G211" s="50">
        <f t="shared" si="19"/>
        <v>0.015050911304061845</v>
      </c>
      <c r="H211" s="24">
        <v>4563</v>
      </c>
      <c r="I211" s="50">
        <f t="shared" si="20"/>
        <v>0.019508503706743965</v>
      </c>
      <c r="J211" s="27">
        <v>692.99</v>
      </c>
      <c r="K211" s="50">
        <f t="shared" si="21"/>
        <v>0.03422093697040978</v>
      </c>
      <c r="L211" s="29">
        <f t="shared" si="22"/>
        <v>0.0687803519812156</v>
      </c>
      <c r="N211" s="57"/>
      <c r="O211" s="58"/>
    </row>
    <row r="212" spans="1:15" ht="12.75">
      <c r="A212" s="16">
        <v>11924</v>
      </c>
      <c r="B212" s="5" t="s">
        <v>151</v>
      </c>
      <c r="C212" s="69">
        <v>1278591.675</v>
      </c>
      <c r="D212" s="46">
        <f t="shared" si="23"/>
        <v>0.0640600447113911</v>
      </c>
      <c r="E212" s="65">
        <v>1402677.53</v>
      </c>
      <c r="F212" s="50">
        <f t="shared" si="18"/>
        <v>0.07202466957974547</v>
      </c>
      <c r="G212" s="50">
        <f t="shared" si="19"/>
        <v>0.06804235714556828</v>
      </c>
      <c r="H212" s="24">
        <v>5307</v>
      </c>
      <c r="I212" s="50">
        <f t="shared" si="20"/>
        <v>0.02268937742092707</v>
      </c>
      <c r="J212" s="27">
        <v>220.074</v>
      </c>
      <c r="K212" s="50">
        <f t="shared" si="21"/>
        <v>0.010867600517793853</v>
      </c>
      <c r="L212" s="29">
        <f t="shared" si="22"/>
        <v>0.1015993350842892</v>
      </c>
      <c r="N212" s="57"/>
      <c r="O212" s="58"/>
    </row>
    <row r="213" spans="1:15" ht="12.75">
      <c r="A213" s="16">
        <v>11940</v>
      </c>
      <c r="B213" s="5" t="s">
        <v>435</v>
      </c>
      <c r="C213" s="69">
        <v>137178.328</v>
      </c>
      <c r="D213" s="46">
        <f t="shared" si="23"/>
        <v>0.006872913375659101</v>
      </c>
      <c r="E213" s="65">
        <v>75631.72</v>
      </c>
      <c r="F213" s="50">
        <f t="shared" si="18"/>
        <v>0.0038835366834085003</v>
      </c>
      <c r="G213" s="50">
        <f t="shared" si="19"/>
        <v>0.0053782250295338</v>
      </c>
      <c r="H213" s="24">
        <v>2337</v>
      </c>
      <c r="I213" s="50">
        <f t="shared" si="20"/>
        <v>0.009991534771567093</v>
      </c>
      <c r="J213" s="27">
        <v>1578.64</v>
      </c>
      <c r="K213" s="50">
        <f t="shared" si="21"/>
        <v>0.07795572798881326</v>
      </c>
      <c r="L213" s="29">
        <f t="shared" si="22"/>
        <v>0.09332548778991415</v>
      </c>
      <c r="N213" s="57"/>
      <c r="O213" s="58"/>
    </row>
    <row r="214" spans="1:15" ht="12.75">
      <c r="A214" s="16">
        <v>11967</v>
      </c>
      <c r="B214" s="5" t="s">
        <v>436</v>
      </c>
      <c r="C214" s="69">
        <v>75080.348</v>
      </c>
      <c r="D214" s="46">
        <f t="shared" si="23"/>
        <v>0.003761678215077384</v>
      </c>
      <c r="E214" s="65">
        <v>39781.31</v>
      </c>
      <c r="F214" s="50">
        <f t="shared" si="18"/>
        <v>0.00204269024556159</v>
      </c>
      <c r="G214" s="50">
        <f t="shared" si="19"/>
        <v>0.002902184230319487</v>
      </c>
      <c r="H214" s="24">
        <v>2465</v>
      </c>
      <c r="I214" s="50">
        <f t="shared" si="20"/>
        <v>0.01053878186217924</v>
      </c>
      <c r="J214" s="27">
        <v>377.042</v>
      </c>
      <c r="K214" s="50">
        <f t="shared" si="21"/>
        <v>0.01861892742636581</v>
      </c>
      <c r="L214" s="29">
        <f t="shared" si="22"/>
        <v>0.03205989351886454</v>
      </c>
      <c r="N214" s="57"/>
      <c r="O214" s="58"/>
    </row>
    <row r="215" spans="1:15" ht="12.75">
      <c r="A215" s="16">
        <v>12190</v>
      </c>
      <c r="B215" s="5" t="s">
        <v>155</v>
      </c>
      <c r="C215" s="69">
        <v>927096762.898</v>
      </c>
      <c r="D215" s="46">
        <f t="shared" si="23"/>
        <v>46.44943436146793</v>
      </c>
      <c r="E215" s="65">
        <v>894714395.75</v>
      </c>
      <c r="F215" s="50">
        <f t="shared" si="18"/>
        <v>45.941784440031185</v>
      </c>
      <c r="G215" s="50">
        <f t="shared" si="19"/>
        <v>46.19560940074956</v>
      </c>
      <c r="H215" s="24">
        <v>751464</v>
      </c>
      <c r="I215" s="50">
        <f t="shared" si="20"/>
        <v>3.212785060154426</v>
      </c>
      <c r="J215" s="27">
        <v>1755.698</v>
      </c>
      <c r="K215" s="50">
        <f t="shared" si="21"/>
        <v>0.08669913071916552</v>
      </c>
      <c r="L215" s="29">
        <f>G215+I215+K215</f>
        <v>49.49509359162315</v>
      </c>
      <c r="N215" s="57"/>
      <c r="O215" s="58"/>
    </row>
    <row r="216" spans="1:15" ht="12.75">
      <c r="A216" s="16">
        <v>12211</v>
      </c>
      <c r="B216" s="5" t="s">
        <v>437</v>
      </c>
      <c r="C216" s="69">
        <v>22985678.662</v>
      </c>
      <c r="D216" s="46">
        <f t="shared" si="23"/>
        <v>1.1516292743024377</v>
      </c>
      <c r="E216" s="65">
        <v>7350450.33</v>
      </c>
      <c r="F216" s="50">
        <f t="shared" si="18"/>
        <v>0.3774308384911399</v>
      </c>
      <c r="G216" s="50">
        <f t="shared" si="19"/>
        <v>0.7645300563967887</v>
      </c>
      <c r="H216" s="24">
        <v>40891</v>
      </c>
      <c r="I216" s="50">
        <f t="shared" si="20"/>
        <v>0.17482406861110397</v>
      </c>
      <c r="J216" s="27">
        <v>1173.447</v>
      </c>
      <c r="K216" s="50">
        <f t="shared" si="21"/>
        <v>0.057946659872604854</v>
      </c>
      <c r="L216" s="29">
        <f t="shared" si="22"/>
        <v>0.9973007848804976</v>
      </c>
      <c r="N216" s="57"/>
      <c r="O216" s="58"/>
    </row>
    <row r="217" spans="1:15" ht="12.75">
      <c r="A217" s="16">
        <v>12238</v>
      </c>
      <c r="B217" s="5" t="s">
        <v>438</v>
      </c>
      <c r="C217" s="69">
        <v>-109674514.576</v>
      </c>
      <c r="D217" s="46">
        <f t="shared" si="23"/>
        <v>0</v>
      </c>
      <c r="E217" s="65">
        <v>4238136.76</v>
      </c>
      <c r="F217" s="50">
        <f t="shared" si="18"/>
        <v>0.21761979731205436</v>
      </c>
      <c r="G217" s="50">
        <f t="shared" si="19"/>
        <v>0.10880989865602718</v>
      </c>
      <c r="H217" s="24">
        <v>17547</v>
      </c>
      <c r="I217" s="50">
        <f t="shared" si="20"/>
        <v>0.07501988046071364</v>
      </c>
      <c r="J217" s="27">
        <v>8452.025</v>
      </c>
      <c r="K217" s="50">
        <f t="shared" si="21"/>
        <v>0.4173742980379626</v>
      </c>
      <c r="L217" s="29">
        <f t="shared" si="22"/>
        <v>0.6012040771547034</v>
      </c>
      <c r="N217" s="57"/>
      <c r="O217" s="58"/>
    </row>
    <row r="218" spans="1:15" ht="12.75">
      <c r="A218" s="16">
        <v>12254</v>
      </c>
      <c r="B218" s="5" t="s">
        <v>439</v>
      </c>
      <c r="C218" s="69">
        <v>2561946.082</v>
      </c>
      <c r="D218" s="46">
        <f t="shared" si="23"/>
        <v>0.1283587119876197</v>
      </c>
      <c r="E218" s="65">
        <v>3843291.68</v>
      </c>
      <c r="F218" s="50">
        <f t="shared" si="18"/>
        <v>0.19734529671305484</v>
      </c>
      <c r="G218" s="50">
        <f t="shared" si="19"/>
        <v>0.16285200435033725</v>
      </c>
      <c r="H218" s="24">
        <v>20473</v>
      </c>
      <c r="I218" s="50">
        <f t="shared" si="20"/>
        <v>0.0875296069226757</v>
      </c>
      <c r="J218" s="27">
        <v>1350.519</v>
      </c>
      <c r="K218" s="50">
        <f t="shared" si="21"/>
        <v>0.06669075394499321</v>
      </c>
      <c r="L218" s="29">
        <f t="shared" si="22"/>
        <v>0.3170723652180062</v>
      </c>
      <c r="N218" s="57"/>
      <c r="O218" s="58"/>
    </row>
    <row r="219" spans="1:15" ht="12.75">
      <c r="A219" s="16">
        <v>12262</v>
      </c>
      <c r="B219" s="5" t="s">
        <v>440</v>
      </c>
      <c r="C219" s="69">
        <v>74299.19</v>
      </c>
      <c r="D219" s="46">
        <f t="shared" si="23"/>
        <v>0.0037225406097064896</v>
      </c>
      <c r="E219" s="65">
        <v>72508.81</v>
      </c>
      <c r="F219" s="50">
        <f t="shared" si="18"/>
        <v>0.0037231815368643883</v>
      </c>
      <c r="G219" s="50">
        <f t="shared" si="19"/>
        <v>0.003722861073285439</v>
      </c>
      <c r="H219" s="24">
        <v>5535</v>
      </c>
      <c r="I219" s="50">
        <f t="shared" si="20"/>
        <v>0.02366416130107996</v>
      </c>
      <c r="J219" s="27">
        <v>435.182</v>
      </c>
      <c r="K219" s="50">
        <f t="shared" si="21"/>
        <v>0.02148997213907397</v>
      </c>
      <c r="L219" s="29">
        <f t="shared" si="22"/>
        <v>0.04887699451343937</v>
      </c>
      <c r="N219" s="57"/>
      <c r="O219" s="58"/>
    </row>
    <row r="220" spans="1:15" ht="12.75">
      <c r="A220" s="16">
        <v>12270</v>
      </c>
      <c r="B220" s="5" t="s">
        <v>441</v>
      </c>
      <c r="C220" s="69">
        <v>293624.696</v>
      </c>
      <c r="D220" s="46">
        <f t="shared" si="23"/>
        <v>0.014711194763667312</v>
      </c>
      <c r="E220" s="65">
        <v>434169.25</v>
      </c>
      <c r="F220" s="50">
        <f t="shared" si="18"/>
        <v>0.022293717625130778</v>
      </c>
      <c r="G220" s="50">
        <f t="shared" si="19"/>
        <v>0.018502456194399046</v>
      </c>
      <c r="H220" s="24">
        <v>4490</v>
      </c>
      <c r="I220" s="50">
        <f t="shared" si="20"/>
        <v>0.019196401850379224</v>
      </c>
      <c r="J220" s="27">
        <v>233.927</v>
      </c>
      <c r="K220" s="50">
        <f t="shared" si="21"/>
        <v>0.011551683462498808</v>
      </c>
      <c r="L220" s="29">
        <f t="shared" si="22"/>
        <v>0.049250541507277076</v>
      </c>
      <c r="N220" s="57"/>
      <c r="O220" s="58"/>
    </row>
    <row r="221" spans="1:15" ht="12.75">
      <c r="A221" s="16">
        <v>12106</v>
      </c>
      <c r="B221" s="5" t="s">
        <v>162</v>
      </c>
      <c r="C221" s="69">
        <v>62226.23</v>
      </c>
      <c r="D221" s="46">
        <f t="shared" si="23"/>
        <v>0.003117660746556406</v>
      </c>
      <c r="E221" s="65">
        <v>41121.24</v>
      </c>
      <c r="F221" s="50">
        <f t="shared" si="18"/>
        <v>0.002111492955696961</v>
      </c>
      <c r="G221" s="50">
        <f t="shared" si="19"/>
        <v>0.0026145768511266834</v>
      </c>
      <c r="H221" s="24">
        <v>2944</v>
      </c>
      <c r="I221" s="50">
        <f t="shared" si="20"/>
        <v>0.012586683084079385</v>
      </c>
      <c r="J221" s="27">
        <v>310.368</v>
      </c>
      <c r="K221" s="50">
        <f t="shared" si="21"/>
        <v>0.015326460361090553</v>
      </c>
      <c r="L221" s="29">
        <f t="shared" si="22"/>
        <v>0.03052772029629662</v>
      </c>
      <c r="N221" s="57"/>
      <c r="O221" s="58"/>
    </row>
    <row r="222" spans="1:15" ht="12.75">
      <c r="A222" s="16">
        <v>12149</v>
      </c>
      <c r="B222" s="5" t="s">
        <v>442</v>
      </c>
      <c r="C222" s="69">
        <v>157475.728</v>
      </c>
      <c r="D222" s="46">
        <f t="shared" si="23"/>
        <v>0.007889854418642967</v>
      </c>
      <c r="E222" s="65">
        <v>-97844.41</v>
      </c>
      <c r="F222" s="50">
        <f t="shared" si="18"/>
        <v>0</v>
      </c>
      <c r="G222" s="50">
        <f t="shared" si="19"/>
        <v>0.003944927209321484</v>
      </c>
      <c r="H222" s="24">
        <v>2929</v>
      </c>
      <c r="I222" s="50">
        <f t="shared" si="20"/>
        <v>0.012522552565648274</v>
      </c>
      <c r="J222" s="27">
        <v>167.959</v>
      </c>
      <c r="K222" s="50">
        <f t="shared" si="21"/>
        <v>0.008294079788471777</v>
      </c>
      <c r="L222" s="29">
        <f t="shared" si="22"/>
        <v>0.024761559563441535</v>
      </c>
      <c r="N222" s="57"/>
      <c r="O222" s="58"/>
    </row>
    <row r="223" spans="1:15" ht="13.5" thickBot="1">
      <c r="A223" s="16">
        <v>12165</v>
      </c>
      <c r="B223" s="5" t="s">
        <v>165</v>
      </c>
      <c r="C223" s="69">
        <v>8973.48</v>
      </c>
      <c r="D223" s="46">
        <f t="shared" si="23"/>
        <v>0.0004495896080480688</v>
      </c>
      <c r="E223" s="65">
        <v>40147.95</v>
      </c>
      <c r="F223" s="50">
        <f t="shared" si="18"/>
        <v>0.0020615164720391168</v>
      </c>
      <c r="G223" s="50">
        <f t="shared" si="19"/>
        <v>0.0012555530400435928</v>
      </c>
      <c r="H223" s="24">
        <v>4077</v>
      </c>
      <c r="I223" s="50">
        <f t="shared" si="20"/>
        <v>0.01743067490957597</v>
      </c>
      <c r="J223" s="27">
        <v>264.71</v>
      </c>
      <c r="K223" s="50">
        <f t="shared" si="21"/>
        <v>0.01307179645512514</v>
      </c>
      <c r="L223" s="29">
        <f>G223+I223+K223</f>
        <v>0.031758024404744706</v>
      </c>
      <c r="N223" s="57"/>
      <c r="O223" s="58"/>
    </row>
    <row r="224" spans="1:15" ht="13.5" thickBot="1">
      <c r="A224" s="25"/>
      <c r="B224" s="25" t="s">
        <v>452</v>
      </c>
      <c r="C224" s="66">
        <f>SUM(C2:C223)-C14-C18-C22-C66-C69-C122-C132-C135-C148-C172-C184-C203-C207-C217</f>
        <v>1496945187.2384996</v>
      </c>
      <c r="D224" s="53">
        <f t="shared" si="23"/>
        <v>75</v>
      </c>
      <c r="E224" s="22">
        <f>SUM(E2:E223)-E9-E16-E25-E69-E75-E132-E207-E222</f>
        <v>1460621969.72</v>
      </c>
      <c r="F224" s="48">
        <f t="shared" si="18"/>
        <v>75</v>
      </c>
      <c r="G224" s="48">
        <f t="shared" si="19"/>
        <v>75</v>
      </c>
      <c r="H224" s="23">
        <f>SUM(H2:H223)</f>
        <v>2923725</v>
      </c>
      <c r="I224" s="48">
        <f t="shared" si="20"/>
        <v>12.5</v>
      </c>
      <c r="J224" s="28">
        <f>SUM(J2:J223)</f>
        <v>253130.854</v>
      </c>
      <c r="K224" s="48">
        <f t="shared" si="21"/>
        <v>12.5</v>
      </c>
      <c r="L224" s="51">
        <f>SUM(L2:L223)</f>
        <v>100.00000000000003</v>
      </c>
      <c r="N224" s="28"/>
      <c r="O224" s="59"/>
    </row>
    <row r="225" spans="1:12" ht="12.75">
      <c r="A225" s="8"/>
      <c r="B225" s="9"/>
      <c r="C225" s="67"/>
      <c r="D225" s="47"/>
      <c r="E225" s="11"/>
      <c r="F225" s="10"/>
      <c r="G225" s="10"/>
      <c r="H225" s="12"/>
      <c r="I225" s="13"/>
      <c r="J225" s="14"/>
      <c r="K225" s="15"/>
      <c r="L225" s="13"/>
    </row>
    <row r="226" ht="12.75">
      <c r="C226" s="68"/>
    </row>
    <row r="227" spans="3:5" ht="12.75">
      <c r="C227" s="68"/>
      <c r="E227" s="49"/>
    </row>
    <row r="228" ht="12.75">
      <c r="C228" s="68"/>
    </row>
    <row r="229" ht="12.75">
      <c r="C229" s="68"/>
    </row>
    <row r="230" ht="12.75">
      <c r="C230" s="68"/>
    </row>
    <row r="231" ht="12.75">
      <c r="C231" s="68"/>
    </row>
    <row r="232" ht="12.75">
      <c r="C232" s="68"/>
    </row>
    <row r="233" ht="12.75">
      <c r="C233" s="68"/>
    </row>
    <row r="234" ht="12.75">
      <c r="C234" s="68"/>
    </row>
    <row r="235" ht="12.75">
      <c r="C235" s="68"/>
    </row>
    <row r="236" ht="12.75">
      <c r="C236" s="68"/>
    </row>
    <row r="237" ht="12.75">
      <c r="C237" s="68"/>
    </row>
    <row r="238" ht="12.75">
      <c r="C238" s="68"/>
    </row>
    <row r="239" ht="12.75">
      <c r="C239" s="68"/>
    </row>
    <row r="240" ht="12.75">
      <c r="C240" s="68"/>
    </row>
    <row r="241" ht="12.75">
      <c r="C241" s="68"/>
    </row>
    <row r="242" ht="12.75">
      <c r="C242" s="68"/>
    </row>
    <row r="243" ht="12.75">
      <c r="C243" s="68"/>
    </row>
    <row r="244" ht="12.75">
      <c r="C244" s="68"/>
    </row>
    <row r="245" ht="12.75">
      <c r="C245" s="68"/>
    </row>
    <row r="246" ht="12.75">
      <c r="C246" s="68"/>
    </row>
    <row r="247" ht="12.75">
      <c r="C247" s="68"/>
    </row>
    <row r="248" ht="12.75">
      <c r="C248" s="68"/>
    </row>
    <row r="249" ht="12.75">
      <c r="C249" s="68"/>
    </row>
    <row r="250" ht="12.75">
      <c r="C250" s="68"/>
    </row>
    <row r="251" ht="12.75">
      <c r="C251" s="68"/>
    </row>
    <row r="252" ht="12.75">
      <c r="C252" s="68"/>
    </row>
    <row r="253" ht="12.75">
      <c r="C253" s="68"/>
    </row>
    <row r="254" ht="12.75">
      <c r="C254" s="68"/>
    </row>
    <row r="255" ht="12.75">
      <c r="C255" s="68"/>
    </row>
    <row r="256" ht="12.75">
      <c r="C256" s="68"/>
    </row>
    <row r="257" ht="12.75">
      <c r="C257" s="68"/>
    </row>
    <row r="258" ht="12.75">
      <c r="C258" s="68"/>
    </row>
    <row r="259" ht="12.75">
      <c r="C259" s="68"/>
    </row>
    <row r="260" ht="12.75">
      <c r="C260" s="68"/>
    </row>
    <row r="261" ht="12.75">
      <c r="C261" s="68"/>
    </row>
    <row r="262" ht="12.75">
      <c r="C262" s="68"/>
    </row>
    <row r="263" ht="12.75">
      <c r="C263" s="68"/>
    </row>
    <row r="264" ht="12.75">
      <c r="C264" s="68"/>
    </row>
    <row r="265" ht="12.75">
      <c r="C265" s="68"/>
    </row>
    <row r="266" ht="12.75">
      <c r="C266" s="68"/>
    </row>
    <row r="267" ht="12.75">
      <c r="C267" s="68"/>
    </row>
    <row r="268" ht="12.75">
      <c r="C268" s="68"/>
    </row>
    <row r="269" ht="12.75">
      <c r="C269" s="68"/>
    </row>
    <row r="270" ht="12.75">
      <c r="C270" s="68"/>
    </row>
    <row r="271" ht="12.75">
      <c r="C271" s="68"/>
    </row>
    <row r="272" ht="12.75">
      <c r="C272" s="68"/>
    </row>
    <row r="273" ht="12.75">
      <c r="C273" s="68"/>
    </row>
    <row r="274" ht="12.75">
      <c r="C274" s="68"/>
    </row>
    <row r="275" ht="12.75">
      <c r="C275" s="68"/>
    </row>
    <row r="276" ht="12.75">
      <c r="C276" s="68"/>
    </row>
    <row r="277" ht="12.75">
      <c r="C277" s="68"/>
    </row>
    <row r="278" ht="12.75">
      <c r="C278" s="68"/>
    </row>
    <row r="279" ht="12.75">
      <c r="C279" s="68"/>
    </row>
    <row r="280" ht="12.75">
      <c r="C280" s="68"/>
    </row>
    <row r="281" ht="12.75">
      <c r="C281" s="68"/>
    </row>
    <row r="282" ht="12.75">
      <c r="C282" s="68"/>
    </row>
    <row r="283" ht="12.75">
      <c r="C283" s="68"/>
    </row>
    <row r="284" ht="12.75">
      <c r="C284" s="68"/>
    </row>
    <row r="285" ht="12.75">
      <c r="C285" s="68"/>
    </row>
    <row r="286" ht="12.75">
      <c r="C286" s="68"/>
    </row>
    <row r="287" ht="12.75">
      <c r="C287" s="68"/>
    </row>
    <row r="288" ht="12.75">
      <c r="C288" s="68"/>
    </row>
    <row r="289" ht="12.75">
      <c r="C289" s="68"/>
    </row>
    <row r="290" ht="12.75">
      <c r="C290" s="68"/>
    </row>
    <row r="291" ht="12.75">
      <c r="C291" s="68"/>
    </row>
    <row r="292" ht="12.75">
      <c r="C292" s="68"/>
    </row>
    <row r="293" ht="12.75">
      <c r="C293" s="68"/>
    </row>
    <row r="294" ht="12.75">
      <c r="C294" s="68"/>
    </row>
    <row r="295" ht="12.75">
      <c r="C295" s="68"/>
    </row>
    <row r="296" ht="12.75">
      <c r="C296" s="68"/>
    </row>
    <row r="297" ht="12.75">
      <c r="C297" s="68"/>
    </row>
    <row r="298" ht="12.75">
      <c r="C298" s="68"/>
    </row>
    <row r="299" ht="12.75">
      <c r="C299" s="68"/>
    </row>
    <row r="300" ht="12.75">
      <c r="C300" s="68"/>
    </row>
    <row r="301" ht="12.75">
      <c r="C301" s="68"/>
    </row>
    <row r="302" ht="12.75">
      <c r="C302" s="68"/>
    </row>
    <row r="303" ht="12.75">
      <c r="C303" s="68"/>
    </row>
    <row r="304" ht="12.75">
      <c r="C304" s="68"/>
    </row>
    <row r="305" ht="12.75">
      <c r="C305" s="68"/>
    </row>
    <row r="306" ht="12.75">
      <c r="C306" s="68"/>
    </row>
    <row r="307" ht="12.75">
      <c r="C307" s="68"/>
    </row>
    <row r="308" ht="12.75">
      <c r="C308" s="68"/>
    </row>
    <row r="309" ht="12.75">
      <c r="C309" s="68"/>
    </row>
    <row r="310" ht="12.75">
      <c r="C310" s="68"/>
    </row>
    <row r="311" ht="12.75">
      <c r="C311" s="68"/>
    </row>
    <row r="312" ht="12.75">
      <c r="C312" s="68"/>
    </row>
    <row r="313" ht="12.75">
      <c r="C313" s="68"/>
    </row>
    <row r="314" ht="12.75">
      <c r="C314" s="68"/>
    </row>
    <row r="315" ht="12.75">
      <c r="C315" s="68"/>
    </row>
    <row r="316" ht="12.75">
      <c r="C316" s="68"/>
    </row>
    <row r="317" ht="12.75">
      <c r="C317" s="68"/>
    </row>
    <row r="318" ht="12.75">
      <c r="C318" s="68"/>
    </row>
    <row r="319" ht="12.75">
      <c r="C319" s="68"/>
    </row>
    <row r="320" ht="12.75">
      <c r="C320" s="68"/>
    </row>
    <row r="321" ht="12.75">
      <c r="C321" s="68"/>
    </row>
    <row r="322" ht="12.75">
      <c r="C322" s="68"/>
    </row>
    <row r="323" ht="12.75">
      <c r="C323" s="68"/>
    </row>
    <row r="324" ht="12.75">
      <c r="C324" s="68"/>
    </row>
    <row r="325" ht="12.75">
      <c r="C325" s="68"/>
    </row>
    <row r="326" ht="12.75">
      <c r="C326" s="68"/>
    </row>
    <row r="327" ht="12.75">
      <c r="C327" s="68"/>
    </row>
    <row r="328" ht="12.75">
      <c r="C328" s="68"/>
    </row>
    <row r="329" ht="12.75">
      <c r="C329" s="68"/>
    </row>
    <row r="330" ht="12.75">
      <c r="C330" s="68"/>
    </row>
    <row r="331" ht="12.75">
      <c r="C331" s="68"/>
    </row>
    <row r="332" ht="12.75">
      <c r="C332" s="68"/>
    </row>
    <row r="333" ht="12.75">
      <c r="C333" s="68"/>
    </row>
    <row r="334" ht="12.75">
      <c r="C334" s="68"/>
    </row>
    <row r="335" ht="12.75">
      <c r="C335" s="68"/>
    </row>
    <row r="336" ht="12.75">
      <c r="C336" s="68"/>
    </row>
    <row r="337" ht="12.75">
      <c r="C337" s="68"/>
    </row>
    <row r="338" ht="12.75">
      <c r="C338" s="68"/>
    </row>
    <row r="339" ht="12.75">
      <c r="C339" s="68"/>
    </row>
    <row r="340" ht="12.75">
      <c r="C340" s="68"/>
    </row>
    <row r="341" ht="12.75">
      <c r="C341" s="68"/>
    </row>
    <row r="342" ht="12.75">
      <c r="C342" s="68"/>
    </row>
    <row r="343" ht="12.75">
      <c r="C343" s="68"/>
    </row>
    <row r="344" ht="12.75">
      <c r="C344" s="68"/>
    </row>
    <row r="345" ht="12.75">
      <c r="C345" s="68"/>
    </row>
    <row r="346" ht="12.75">
      <c r="C346" s="68"/>
    </row>
    <row r="347" ht="12.75">
      <c r="C347" s="68"/>
    </row>
    <row r="348" ht="12.75">
      <c r="C348" s="68"/>
    </row>
    <row r="349" ht="12.75">
      <c r="C349" s="68"/>
    </row>
    <row r="350" ht="12.75">
      <c r="C350" s="68"/>
    </row>
    <row r="351" ht="12.75">
      <c r="C351" s="68"/>
    </row>
    <row r="352" ht="12.75">
      <c r="C352" s="68"/>
    </row>
    <row r="353" ht="12.75">
      <c r="C353" s="68"/>
    </row>
    <row r="354" ht="12.75">
      <c r="C354" s="68"/>
    </row>
    <row r="355" ht="12.75">
      <c r="C355" s="68"/>
    </row>
    <row r="356" ht="12.75">
      <c r="C356" s="68"/>
    </row>
    <row r="357" ht="12.75">
      <c r="C357" s="68"/>
    </row>
    <row r="358" ht="12.75">
      <c r="C358" s="68"/>
    </row>
    <row r="359" ht="12.75">
      <c r="C359" s="68"/>
    </row>
    <row r="360" ht="12.75">
      <c r="C360" s="68"/>
    </row>
    <row r="361" ht="12.75">
      <c r="C361" s="68"/>
    </row>
    <row r="362" ht="12.75">
      <c r="C362" s="68"/>
    </row>
    <row r="363" ht="12.75">
      <c r="C363" s="68"/>
    </row>
    <row r="364" ht="12.75">
      <c r="C364" s="68"/>
    </row>
    <row r="365" ht="12.75">
      <c r="C365" s="68"/>
    </row>
    <row r="366" ht="12.75">
      <c r="C366" s="68"/>
    </row>
    <row r="367" ht="12.75">
      <c r="C367" s="68"/>
    </row>
    <row r="368" ht="12.75">
      <c r="C368" s="68"/>
    </row>
    <row r="369" ht="12.75">
      <c r="C369" s="68"/>
    </row>
    <row r="370" ht="12.75">
      <c r="C370" s="68"/>
    </row>
    <row r="371" ht="12.75">
      <c r="C371" s="68"/>
    </row>
    <row r="372" ht="12.75">
      <c r="C372" s="68"/>
    </row>
    <row r="373" ht="12.75">
      <c r="C373" s="68"/>
    </row>
    <row r="374" ht="12.75">
      <c r="C374" s="68"/>
    </row>
    <row r="375" ht="12.75">
      <c r="C375" s="68"/>
    </row>
    <row r="376" ht="12.75">
      <c r="C376" s="68"/>
    </row>
    <row r="377" ht="12.75">
      <c r="C377" s="68"/>
    </row>
    <row r="378" ht="12.75">
      <c r="C378" s="68"/>
    </row>
    <row r="379" ht="12.75">
      <c r="C379" s="68"/>
    </row>
    <row r="380" ht="12.75">
      <c r="C380" s="68"/>
    </row>
    <row r="381" ht="12.75">
      <c r="C381" s="68"/>
    </row>
    <row r="382" ht="12.75">
      <c r="C382" s="68"/>
    </row>
    <row r="383" ht="12.75">
      <c r="C383" s="68"/>
    </row>
    <row r="384" ht="12.75">
      <c r="C384" s="68"/>
    </row>
    <row r="385" ht="12.75">
      <c r="C385" s="68"/>
    </row>
    <row r="386" ht="12.75">
      <c r="C386" s="68"/>
    </row>
    <row r="387" ht="12.75">
      <c r="C387" s="68"/>
    </row>
    <row r="388" ht="12.75">
      <c r="C388" s="68"/>
    </row>
    <row r="389" ht="12.75">
      <c r="C389" s="68"/>
    </row>
    <row r="390" ht="12.75">
      <c r="C390" s="68"/>
    </row>
    <row r="391" ht="12.75">
      <c r="C391" s="68"/>
    </row>
    <row r="392" ht="12.75">
      <c r="C392" s="68"/>
    </row>
    <row r="393" ht="12.75">
      <c r="C393" s="68"/>
    </row>
    <row r="394" ht="12.75">
      <c r="C394" s="68"/>
    </row>
    <row r="395" ht="12.75">
      <c r="C395" s="68"/>
    </row>
    <row r="396" ht="12.75">
      <c r="C396" s="68"/>
    </row>
    <row r="397" ht="12.75">
      <c r="C397" s="68"/>
    </row>
    <row r="398" ht="12.75">
      <c r="C398" s="68"/>
    </row>
    <row r="399" ht="12.75">
      <c r="C399" s="68"/>
    </row>
    <row r="400" ht="12.75">
      <c r="C400" s="68"/>
    </row>
    <row r="401" ht="12.75">
      <c r="C401" s="68"/>
    </row>
    <row r="402" ht="12.75">
      <c r="C402" s="68"/>
    </row>
    <row r="403" ht="12.75">
      <c r="C403" s="68"/>
    </row>
    <row r="404" ht="12.75">
      <c r="C404" s="68"/>
    </row>
    <row r="405" ht="12.75">
      <c r="C405" s="68"/>
    </row>
    <row r="406" ht="12.75">
      <c r="C406" s="68"/>
    </row>
    <row r="407" ht="12.75">
      <c r="C407" s="68"/>
    </row>
    <row r="408" ht="12.75">
      <c r="C408" s="68"/>
    </row>
    <row r="409" ht="12.75">
      <c r="C409" s="68"/>
    </row>
    <row r="410" ht="12.75">
      <c r="C410" s="68"/>
    </row>
    <row r="411" ht="12.75">
      <c r="C411" s="68"/>
    </row>
    <row r="412" ht="12.75">
      <c r="C412" s="68"/>
    </row>
    <row r="413" ht="12.75">
      <c r="C413" s="68"/>
    </row>
    <row r="414" ht="12.75">
      <c r="C414" s="68"/>
    </row>
    <row r="415" ht="12.75">
      <c r="C415" s="68"/>
    </row>
    <row r="416" ht="12.75">
      <c r="C416" s="68"/>
    </row>
    <row r="417" ht="12.75">
      <c r="C417" s="68"/>
    </row>
    <row r="418" ht="12.75">
      <c r="C418" s="68"/>
    </row>
    <row r="419" ht="12.75">
      <c r="C419" s="68"/>
    </row>
    <row r="420" ht="12.75">
      <c r="C420" s="68"/>
    </row>
    <row r="421" ht="12.75">
      <c r="C421" s="68"/>
    </row>
    <row r="422" ht="12.75">
      <c r="C422" s="68"/>
    </row>
    <row r="423" ht="12.75">
      <c r="C423" s="68"/>
    </row>
    <row r="424" ht="12.75">
      <c r="C424" s="68"/>
    </row>
    <row r="425" ht="12.75">
      <c r="C425" s="68"/>
    </row>
    <row r="426" ht="12.75">
      <c r="C426" s="68"/>
    </row>
    <row r="427" ht="12.75">
      <c r="C427" s="68"/>
    </row>
    <row r="428" ht="12.75">
      <c r="C428" s="68"/>
    </row>
    <row r="429" ht="12.75">
      <c r="C429" s="68"/>
    </row>
    <row r="430" ht="12.75">
      <c r="C430" s="68"/>
    </row>
    <row r="431" ht="12.75">
      <c r="C431" s="68"/>
    </row>
    <row r="432" ht="12.75">
      <c r="C432" s="68"/>
    </row>
    <row r="433" ht="12.75">
      <c r="C433" s="68"/>
    </row>
    <row r="434" ht="12.75">
      <c r="C434" s="68"/>
    </row>
    <row r="435" ht="12.75">
      <c r="C435" s="68"/>
    </row>
    <row r="436" ht="12.75">
      <c r="C436" s="68"/>
    </row>
    <row r="437" ht="12.75">
      <c r="C437" s="68"/>
    </row>
    <row r="438" ht="12.75">
      <c r="C438" s="68"/>
    </row>
    <row r="439" ht="12.75">
      <c r="C439" s="68"/>
    </row>
    <row r="440" ht="12.75">
      <c r="C440" s="68"/>
    </row>
    <row r="441" ht="12.75">
      <c r="C441" s="68"/>
    </row>
    <row r="442" ht="12.75">
      <c r="C442" s="68"/>
    </row>
    <row r="443" ht="12.75">
      <c r="C443" s="68"/>
    </row>
    <row r="444" ht="12.75">
      <c r="C444" s="68"/>
    </row>
    <row r="445" ht="12.75">
      <c r="C445" s="68"/>
    </row>
    <row r="446" ht="12.75">
      <c r="C446" s="68"/>
    </row>
    <row r="447" ht="12.75">
      <c r="C447" s="68"/>
    </row>
    <row r="448" ht="12.75">
      <c r="C448" s="68"/>
    </row>
    <row r="449" ht="12.75">
      <c r="C449" s="68"/>
    </row>
    <row r="450" ht="12.75">
      <c r="C450" s="68"/>
    </row>
    <row r="451" ht="12.75">
      <c r="C451" s="68"/>
    </row>
    <row r="452" ht="12.75">
      <c r="C452" s="68"/>
    </row>
    <row r="453" ht="12.75">
      <c r="C453" s="68"/>
    </row>
    <row r="454" ht="12.75">
      <c r="C454" s="68"/>
    </row>
    <row r="455" ht="12.75">
      <c r="C455" s="68"/>
    </row>
    <row r="456" ht="12.75">
      <c r="C456" s="68"/>
    </row>
    <row r="457" ht="12.75">
      <c r="C457" s="68"/>
    </row>
    <row r="458" ht="12.75">
      <c r="C458" s="68"/>
    </row>
    <row r="459" ht="12.75">
      <c r="C459" s="68"/>
    </row>
    <row r="460" ht="12.75">
      <c r="C460" s="68"/>
    </row>
    <row r="461" ht="12.75">
      <c r="C461" s="68"/>
    </row>
    <row r="462" ht="12.75">
      <c r="C462" s="68"/>
    </row>
    <row r="463" ht="12.75">
      <c r="C463" s="68"/>
    </row>
    <row r="464" ht="12.75">
      <c r="C464" s="68"/>
    </row>
    <row r="465" ht="12.75">
      <c r="C465" s="68"/>
    </row>
    <row r="466" ht="12.75">
      <c r="C466" s="68"/>
    </row>
    <row r="467" ht="12.75">
      <c r="C467" s="68"/>
    </row>
    <row r="468" ht="12.75">
      <c r="C468" s="68"/>
    </row>
    <row r="469" ht="12.75">
      <c r="C469" s="68"/>
    </row>
    <row r="470" ht="12.75">
      <c r="C470" s="68"/>
    </row>
    <row r="471" ht="12.75">
      <c r="C471" s="68"/>
    </row>
    <row r="472" ht="12.75">
      <c r="C472" s="68"/>
    </row>
    <row r="473" ht="12.75">
      <c r="C473" s="68"/>
    </row>
    <row r="474" ht="12.75">
      <c r="C474" s="68"/>
    </row>
    <row r="475" ht="12.75">
      <c r="C475" s="68"/>
    </row>
    <row r="476" ht="12.75">
      <c r="C476" s="68"/>
    </row>
    <row r="477" ht="12.75">
      <c r="C477" s="68"/>
    </row>
    <row r="478" ht="12.75">
      <c r="C478" s="68"/>
    </row>
    <row r="479" ht="12.75">
      <c r="C479" s="68"/>
    </row>
    <row r="480" ht="12.75">
      <c r="C480" s="68"/>
    </row>
    <row r="481" ht="12.75">
      <c r="C481" s="68"/>
    </row>
    <row r="482" ht="12.75">
      <c r="C482" s="68"/>
    </row>
    <row r="483" ht="12.75">
      <c r="C483" s="68"/>
    </row>
    <row r="484" ht="12.75">
      <c r="C484" s="68"/>
    </row>
    <row r="485" ht="12.75">
      <c r="C485" s="68"/>
    </row>
    <row r="486" ht="12.75">
      <c r="C486" s="68"/>
    </row>
    <row r="487" ht="12.75">
      <c r="C487" s="68"/>
    </row>
    <row r="488" ht="12.75">
      <c r="C488" s="68"/>
    </row>
    <row r="489" ht="12.75">
      <c r="C489" s="68"/>
    </row>
    <row r="490" ht="12.75">
      <c r="C490" s="68"/>
    </row>
    <row r="491" ht="12.75">
      <c r="C491" s="68"/>
    </row>
    <row r="492" ht="12.75">
      <c r="C492" s="68"/>
    </row>
    <row r="493" ht="12.75">
      <c r="C493" s="68"/>
    </row>
    <row r="494" ht="12.75">
      <c r="C494" s="68"/>
    </row>
    <row r="495" ht="12.75">
      <c r="C495" s="68"/>
    </row>
    <row r="496" ht="12.75">
      <c r="C496" s="68"/>
    </row>
    <row r="497" ht="12.75">
      <c r="C497" s="68"/>
    </row>
    <row r="498" ht="12.75">
      <c r="C498" s="68"/>
    </row>
    <row r="499" ht="12.75">
      <c r="C499" s="68"/>
    </row>
    <row r="500" ht="12.75">
      <c r="C500" s="68"/>
    </row>
    <row r="501" ht="12.75">
      <c r="C501" s="68"/>
    </row>
    <row r="502" ht="12.75">
      <c r="C502" s="68"/>
    </row>
    <row r="503" ht="12.75">
      <c r="C503" s="68"/>
    </row>
    <row r="504" ht="12.75">
      <c r="C504" s="68"/>
    </row>
    <row r="505" ht="12.75">
      <c r="C505" s="68"/>
    </row>
    <row r="506" ht="12.75">
      <c r="C506" s="68"/>
    </row>
    <row r="507" ht="12.75">
      <c r="C507" s="68"/>
    </row>
    <row r="508" ht="12.75">
      <c r="C508" s="68"/>
    </row>
    <row r="509" ht="12.75">
      <c r="C509" s="68"/>
    </row>
    <row r="510" ht="12.75">
      <c r="C510" s="68"/>
    </row>
    <row r="511" ht="12.75">
      <c r="C511" s="68"/>
    </row>
    <row r="512" ht="12.75">
      <c r="C512" s="68"/>
    </row>
    <row r="513" ht="12.75">
      <c r="C513" s="68"/>
    </row>
    <row r="514" ht="12.75">
      <c r="C514" s="68"/>
    </row>
    <row r="515" ht="12.75">
      <c r="C515" s="68"/>
    </row>
    <row r="516" ht="12.75">
      <c r="C516" s="68"/>
    </row>
    <row r="517" ht="12.75">
      <c r="C517" s="68"/>
    </row>
    <row r="518" ht="12.75">
      <c r="C518" s="68"/>
    </row>
    <row r="519" ht="12.75">
      <c r="C519" s="68"/>
    </row>
    <row r="520" ht="12.75">
      <c r="C520" s="68"/>
    </row>
    <row r="521" ht="12.75">
      <c r="C521" s="68"/>
    </row>
    <row r="522" ht="12.75">
      <c r="C522" s="68"/>
    </row>
    <row r="523" ht="12.75">
      <c r="C523" s="68"/>
    </row>
    <row r="524" ht="12.75">
      <c r="C524" s="68"/>
    </row>
    <row r="525" ht="12.75">
      <c r="C525" s="68"/>
    </row>
    <row r="526" ht="12.75">
      <c r="C526" s="68"/>
    </row>
    <row r="527" ht="12.75">
      <c r="C527" s="68"/>
    </row>
    <row r="528" ht="12.75">
      <c r="C528" s="68"/>
    </row>
    <row r="529" ht="12.75">
      <c r="C529" s="68"/>
    </row>
    <row r="530" ht="12.75">
      <c r="C530" s="68"/>
    </row>
    <row r="531" ht="12.75">
      <c r="C531" s="68"/>
    </row>
    <row r="532" ht="12.75">
      <c r="C532" s="68"/>
    </row>
    <row r="533" ht="12.75">
      <c r="C533" s="68"/>
    </row>
    <row r="534" ht="12.75">
      <c r="C534" s="68"/>
    </row>
    <row r="535" ht="12.75">
      <c r="C535" s="68"/>
    </row>
    <row r="536" ht="12.75">
      <c r="C536" s="68"/>
    </row>
    <row r="537" ht="12.75">
      <c r="C537" s="68"/>
    </row>
    <row r="538" ht="12.75">
      <c r="C538" s="68"/>
    </row>
    <row r="539" ht="12.75">
      <c r="C539" s="68"/>
    </row>
    <row r="540" ht="12.75">
      <c r="C540" s="68"/>
    </row>
    <row r="541" ht="12.75">
      <c r="C541" s="68"/>
    </row>
    <row r="542" ht="12.75">
      <c r="C542" s="68"/>
    </row>
    <row r="543" ht="12.75">
      <c r="C543" s="68"/>
    </row>
    <row r="544" ht="12.75">
      <c r="C544" s="68"/>
    </row>
    <row r="545" ht="12.75">
      <c r="C545" s="68"/>
    </row>
    <row r="546" ht="12.75">
      <c r="C546" s="68"/>
    </row>
    <row r="547" ht="12.75">
      <c r="C547" s="68"/>
    </row>
    <row r="548" ht="12.75">
      <c r="C548" s="68"/>
    </row>
    <row r="549" ht="12.75">
      <c r="C549" s="68"/>
    </row>
    <row r="550" ht="12.75">
      <c r="C550" s="68"/>
    </row>
    <row r="551" ht="12.75">
      <c r="C551" s="68"/>
    </row>
    <row r="552" ht="12.75">
      <c r="C552" s="68"/>
    </row>
    <row r="553" ht="12.75">
      <c r="C553" s="68"/>
    </row>
    <row r="554" ht="12.75">
      <c r="C554" s="68"/>
    </row>
    <row r="555" ht="12.75">
      <c r="C555" s="68"/>
    </row>
    <row r="556" ht="12.75">
      <c r="C556" s="68"/>
    </row>
    <row r="557" ht="12.75">
      <c r="C557" s="68"/>
    </row>
    <row r="558" ht="12.75">
      <c r="C558" s="68"/>
    </row>
    <row r="559" ht="12.75">
      <c r="C559" s="68"/>
    </row>
    <row r="560" ht="12.75">
      <c r="C560" s="68"/>
    </row>
    <row r="561" ht="12.75">
      <c r="C561" s="68"/>
    </row>
    <row r="562" ht="12.75">
      <c r="C562" s="68"/>
    </row>
    <row r="563" ht="12.75">
      <c r="C563" s="68"/>
    </row>
    <row r="564" ht="12.75">
      <c r="C564" s="68"/>
    </row>
    <row r="565" ht="12.75">
      <c r="C565" s="68"/>
    </row>
    <row r="566" ht="12.75">
      <c r="C566" s="68"/>
    </row>
    <row r="567" ht="12.75">
      <c r="C567" s="68"/>
    </row>
    <row r="568" ht="12.75">
      <c r="C568" s="68"/>
    </row>
    <row r="569" ht="12.75">
      <c r="C569" s="68"/>
    </row>
    <row r="570" ht="12.75">
      <c r="C570" s="68"/>
    </row>
    <row r="571" ht="12.75">
      <c r="C571" s="68"/>
    </row>
    <row r="572" ht="12.75">
      <c r="C572" s="68"/>
    </row>
    <row r="573" ht="12.75">
      <c r="C573" s="68"/>
    </row>
    <row r="574" ht="12.75">
      <c r="C574" s="68"/>
    </row>
    <row r="575" ht="12.75">
      <c r="C575" s="68"/>
    </row>
    <row r="576" ht="12.75">
      <c r="C576" s="68"/>
    </row>
    <row r="577" ht="12.75">
      <c r="C577" s="68"/>
    </row>
    <row r="578" ht="12.75">
      <c r="C578" s="68"/>
    </row>
    <row r="579" ht="12.75">
      <c r="C579" s="68"/>
    </row>
    <row r="580" ht="12.75">
      <c r="C580" s="68"/>
    </row>
    <row r="581" ht="12.75">
      <c r="C581" s="68"/>
    </row>
    <row r="582" ht="12.75">
      <c r="C582" s="68"/>
    </row>
    <row r="583" ht="12.75">
      <c r="C583" s="68"/>
    </row>
    <row r="584" ht="12.75">
      <c r="C584" s="68"/>
    </row>
    <row r="585" ht="12.75">
      <c r="C585" s="68"/>
    </row>
    <row r="586" ht="12.75">
      <c r="C586" s="68"/>
    </row>
    <row r="587" ht="12.75">
      <c r="C587" s="68"/>
    </row>
    <row r="588" ht="12.75">
      <c r="C588" s="68"/>
    </row>
    <row r="589" ht="12.75">
      <c r="C589" s="68"/>
    </row>
    <row r="590" ht="12.75">
      <c r="C590" s="68"/>
    </row>
    <row r="591" ht="12.75">
      <c r="C591" s="68"/>
    </row>
    <row r="592" ht="12.75">
      <c r="C592" s="68"/>
    </row>
    <row r="593" ht="12.75">
      <c r="C593" s="68"/>
    </row>
    <row r="594" ht="12.75">
      <c r="C594" s="68"/>
    </row>
    <row r="595" ht="12.75">
      <c r="C595" s="68"/>
    </row>
    <row r="596" ht="12.75">
      <c r="C596" s="68"/>
    </row>
    <row r="597" ht="12.75">
      <c r="C597" s="68"/>
    </row>
    <row r="598" ht="12.75">
      <c r="C598" s="68"/>
    </row>
    <row r="599" ht="12.75">
      <c r="C599" s="68"/>
    </row>
    <row r="600" ht="12.75">
      <c r="C600" s="68"/>
    </row>
    <row r="601" ht="12.75">
      <c r="C601" s="68"/>
    </row>
    <row r="602" ht="12.75">
      <c r="C602" s="68"/>
    </row>
    <row r="603" ht="12.75">
      <c r="C603" s="68"/>
    </row>
    <row r="604" ht="12.75">
      <c r="C604" s="68"/>
    </row>
    <row r="605" ht="12.75">
      <c r="C605" s="68"/>
    </row>
    <row r="606" ht="12.75">
      <c r="C606" s="68"/>
    </row>
    <row r="607" ht="12.75">
      <c r="C607" s="68"/>
    </row>
    <row r="608" ht="12.75">
      <c r="C608" s="68"/>
    </row>
    <row r="609" ht="12.75">
      <c r="C609" s="68"/>
    </row>
    <row r="610" ht="12.75">
      <c r="C610" s="68"/>
    </row>
    <row r="611" ht="12.75">
      <c r="C611" s="68"/>
    </row>
    <row r="612" ht="12.75">
      <c r="C612" s="68"/>
    </row>
    <row r="613" ht="12.75">
      <c r="C613" s="68"/>
    </row>
    <row r="614" ht="12.75">
      <c r="C614" s="68"/>
    </row>
    <row r="615" ht="12.75">
      <c r="C615" s="68"/>
    </row>
    <row r="616" ht="12.75">
      <c r="C616" s="68"/>
    </row>
    <row r="617" ht="12.75">
      <c r="C617" s="68"/>
    </row>
    <row r="618" ht="12.75">
      <c r="C618" s="68"/>
    </row>
    <row r="619" ht="12.75">
      <c r="C619" s="68"/>
    </row>
    <row r="620" ht="12.75">
      <c r="C620" s="68"/>
    </row>
    <row r="621" ht="12.75">
      <c r="C621" s="68"/>
    </row>
    <row r="622" ht="12.75">
      <c r="C622" s="68"/>
    </row>
    <row r="623" ht="12.75">
      <c r="C623" s="68"/>
    </row>
    <row r="624" ht="12.75">
      <c r="C624" s="68"/>
    </row>
    <row r="625" ht="12.75">
      <c r="C625" s="68"/>
    </row>
    <row r="626" ht="12.75">
      <c r="C626" s="68"/>
    </row>
    <row r="627" ht="12.75">
      <c r="C627" s="68"/>
    </row>
    <row r="628" ht="12.75">
      <c r="C628" s="68"/>
    </row>
    <row r="629" ht="12.75">
      <c r="C629" s="68"/>
    </row>
    <row r="630" ht="12.75">
      <c r="C630" s="68"/>
    </row>
    <row r="631" ht="12.75">
      <c r="C631" s="68"/>
    </row>
    <row r="632" ht="12.75">
      <c r="C632" s="68"/>
    </row>
    <row r="633" ht="12.75">
      <c r="C633" s="68"/>
    </row>
    <row r="634" ht="12.75">
      <c r="C634" s="68"/>
    </row>
    <row r="635" ht="12.75">
      <c r="C635" s="68"/>
    </row>
    <row r="636" ht="12.75">
      <c r="C636" s="68"/>
    </row>
    <row r="637" ht="12.75">
      <c r="C637" s="68"/>
    </row>
    <row r="638" ht="12.75">
      <c r="C638" s="68"/>
    </row>
    <row r="639" ht="12.75">
      <c r="C639" s="68"/>
    </row>
    <row r="640" ht="12.75">
      <c r="C640" s="68"/>
    </row>
    <row r="641" ht="12.75">
      <c r="C641" s="68"/>
    </row>
    <row r="642" ht="12.75">
      <c r="C642" s="68"/>
    </row>
    <row r="643" ht="12.75">
      <c r="C643" s="68"/>
    </row>
    <row r="644" ht="12.75">
      <c r="C644" s="68"/>
    </row>
    <row r="645" ht="12.75">
      <c r="C645" s="68"/>
    </row>
    <row r="646" ht="12.75">
      <c r="C646" s="68"/>
    </row>
    <row r="647" ht="12.75">
      <c r="C647" s="68"/>
    </row>
    <row r="648" ht="12.75">
      <c r="C648" s="68"/>
    </row>
    <row r="649" ht="12.75">
      <c r="C649" s="68"/>
    </row>
    <row r="650" ht="12.75">
      <c r="C650" s="68"/>
    </row>
    <row r="651" ht="12.75">
      <c r="C651" s="68"/>
    </row>
    <row r="652" ht="12.75">
      <c r="C652" s="68"/>
    </row>
    <row r="653" ht="12.75">
      <c r="C653" s="68"/>
    </row>
    <row r="654" ht="12.75">
      <c r="C654" s="68"/>
    </row>
    <row r="655" ht="12.75">
      <c r="C655" s="68"/>
    </row>
    <row r="656" ht="12.75">
      <c r="C656" s="68"/>
    </row>
    <row r="657" ht="12.75">
      <c r="C657" s="68"/>
    </row>
    <row r="658" ht="12.75">
      <c r="C658" s="68"/>
    </row>
    <row r="659" ht="12.75">
      <c r="C659" s="68"/>
    </row>
    <row r="660" ht="12.75">
      <c r="C660" s="68"/>
    </row>
    <row r="661" ht="12.75">
      <c r="C661" s="68"/>
    </row>
    <row r="662" ht="12.75">
      <c r="C662" s="68"/>
    </row>
    <row r="663" ht="12.75">
      <c r="C663" s="68"/>
    </row>
    <row r="664" ht="12.75">
      <c r="C664" s="68"/>
    </row>
    <row r="665" ht="12.75">
      <c r="C665" s="68"/>
    </row>
    <row r="666" ht="12.75">
      <c r="C666" s="68"/>
    </row>
    <row r="667" ht="12.75">
      <c r="C667" s="68"/>
    </row>
    <row r="668" ht="12.75">
      <c r="C668" s="68"/>
    </row>
    <row r="669" ht="12.75">
      <c r="C669" s="68"/>
    </row>
    <row r="670" ht="12.75">
      <c r="C670" s="68"/>
    </row>
    <row r="671" ht="12.75">
      <c r="C671" s="68"/>
    </row>
    <row r="672" ht="12.75">
      <c r="C672" s="68"/>
    </row>
    <row r="673" ht="12.75">
      <c r="C673" s="68"/>
    </row>
    <row r="674" ht="12.75">
      <c r="C674" s="68"/>
    </row>
    <row r="675" ht="12.75">
      <c r="C675" s="68"/>
    </row>
    <row r="676" ht="12.75">
      <c r="C676" s="68"/>
    </row>
    <row r="677" ht="12.75">
      <c r="C677" s="68"/>
    </row>
    <row r="678" ht="12.75">
      <c r="C678" s="68"/>
    </row>
    <row r="679" ht="12.75">
      <c r="C679" s="68"/>
    </row>
    <row r="680" ht="12.75">
      <c r="C680" s="68"/>
    </row>
    <row r="681" ht="12.75">
      <c r="C681" s="68"/>
    </row>
    <row r="682" ht="12.75">
      <c r="C682" s="68"/>
    </row>
    <row r="683" ht="12.75">
      <c r="C683" s="68"/>
    </row>
    <row r="684" ht="12.75">
      <c r="C684" s="68"/>
    </row>
    <row r="685" ht="12.75">
      <c r="C685" s="68"/>
    </row>
    <row r="686" ht="12.75">
      <c r="C686" s="68"/>
    </row>
    <row r="687" ht="12.75">
      <c r="C687" s="68"/>
    </row>
    <row r="688" ht="12.75">
      <c r="C688" s="68"/>
    </row>
    <row r="689" ht="12.75">
      <c r="C689" s="68"/>
    </row>
    <row r="690" ht="12.75">
      <c r="C690" s="68"/>
    </row>
    <row r="691" ht="12.75">
      <c r="C691" s="68"/>
    </row>
    <row r="692" ht="12.75">
      <c r="C692" s="68"/>
    </row>
    <row r="693" ht="12.75">
      <c r="C693" s="68"/>
    </row>
    <row r="694" ht="12.75">
      <c r="C694" s="68"/>
    </row>
    <row r="695" ht="12.75">
      <c r="C695" s="68"/>
    </row>
    <row r="696" ht="12.75">
      <c r="C696" s="68"/>
    </row>
    <row r="697" ht="12.75">
      <c r="C697" s="68"/>
    </row>
    <row r="698" ht="12.75">
      <c r="C698" s="68"/>
    </row>
    <row r="699" ht="12.75">
      <c r="C699" s="68"/>
    </row>
    <row r="700" ht="12.75">
      <c r="C700" s="68"/>
    </row>
    <row r="701" ht="12.75">
      <c r="C701" s="68"/>
    </row>
    <row r="702" ht="12.75">
      <c r="C702" s="68"/>
    </row>
    <row r="703" ht="12.75">
      <c r="C703" s="68"/>
    </row>
    <row r="704" ht="12.75">
      <c r="C704" s="68"/>
    </row>
    <row r="705" ht="12.75">
      <c r="C705" s="68"/>
    </row>
    <row r="706" ht="12.75">
      <c r="C706" s="68"/>
    </row>
    <row r="707" ht="12.75">
      <c r="C707" s="68"/>
    </row>
    <row r="708" ht="12.75">
      <c r="C708" s="68"/>
    </row>
    <row r="709" ht="12.75">
      <c r="C709" s="68"/>
    </row>
    <row r="710" ht="12.75">
      <c r="C710" s="68"/>
    </row>
    <row r="711" ht="12.75">
      <c r="C711" s="68"/>
    </row>
    <row r="712" ht="12.75">
      <c r="C712" s="68"/>
    </row>
    <row r="713" ht="12.75">
      <c r="C713" s="68"/>
    </row>
    <row r="714" ht="12.75">
      <c r="C714" s="68"/>
    </row>
    <row r="715" ht="12.75">
      <c r="C715" s="68"/>
    </row>
    <row r="716" ht="12.75">
      <c r="C716" s="68"/>
    </row>
    <row r="717" ht="12.75">
      <c r="C717" s="68"/>
    </row>
    <row r="718" ht="12.75">
      <c r="C718" s="68"/>
    </row>
    <row r="719" ht="12.75">
      <c r="C719" s="68"/>
    </row>
    <row r="720" ht="12.75">
      <c r="C720" s="68"/>
    </row>
    <row r="721" ht="12.75">
      <c r="C721" s="68"/>
    </row>
    <row r="722" ht="12.75">
      <c r="C722" s="68"/>
    </row>
    <row r="723" ht="12.75">
      <c r="C723" s="68"/>
    </row>
    <row r="724" ht="12.75">
      <c r="C724" s="68"/>
    </row>
    <row r="725" ht="12.75">
      <c r="C725" s="68"/>
    </row>
    <row r="726" ht="12.75">
      <c r="C726" s="68"/>
    </row>
    <row r="727" ht="12.75">
      <c r="C727" s="68"/>
    </row>
    <row r="728" ht="12.75">
      <c r="C728" s="68"/>
    </row>
    <row r="729" ht="12.75">
      <c r="C729" s="68"/>
    </row>
    <row r="730" ht="12.75">
      <c r="C730" s="68"/>
    </row>
    <row r="731" ht="12.75">
      <c r="C731" s="68"/>
    </row>
    <row r="732" ht="12.75">
      <c r="C732" s="68"/>
    </row>
    <row r="733" ht="12.75">
      <c r="C733" s="68"/>
    </row>
    <row r="734" ht="12.75">
      <c r="C734" s="68"/>
    </row>
    <row r="735" ht="12.75">
      <c r="C735" s="68"/>
    </row>
    <row r="736" ht="12.75">
      <c r="C736" s="68"/>
    </row>
    <row r="737" ht="12.75">
      <c r="C737" s="68"/>
    </row>
    <row r="738" ht="12.75">
      <c r="C738" s="68"/>
    </row>
    <row r="739" ht="12.75">
      <c r="C739" s="68"/>
    </row>
    <row r="740" ht="12.75">
      <c r="C740" s="68"/>
    </row>
    <row r="741" ht="12.75">
      <c r="C741" s="68"/>
    </row>
    <row r="742" ht="12.75">
      <c r="C742" s="68"/>
    </row>
    <row r="743" ht="12.75">
      <c r="C743" s="68"/>
    </row>
    <row r="744" ht="12.75">
      <c r="C744" s="68"/>
    </row>
    <row r="745" ht="12.75">
      <c r="C745" s="68"/>
    </row>
    <row r="746" ht="12.75">
      <c r="C746" s="68"/>
    </row>
    <row r="747" ht="12.75">
      <c r="C747" s="68"/>
    </row>
    <row r="748" ht="12.75">
      <c r="C748" s="68"/>
    </row>
    <row r="749" ht="12.75">
      <c r="C749" s="68"/>
    </row>
    <row r="750" ht="12.75">
      <c r="C750" s="68"/>
    </row>
    <row r="751" ht="12.75">
      <c r="C751" s="68"/>
    </row>
    <row r="752" ht="12.75">
      <c r="C752" s="68"/>
    </row>
    <row r="753" ht="12.75">
      <c r="C753" s="68"/>
    </row>
    <row r="754" ht="12.75">
      <c r="C754" s="68"/>
    </row>
    <row r="755" ht="12.75">
      <c r="C755" s="68"/>
    </row>
    <row r="756" ht="12.75">
      <c r="C756" s="68"/>
    </row>
    <row r="757" ht="12.75">
      <c r="C757" s="68"/>
    </row>
    <row r="758" ht="12.75">
      <c r="C758" s="68"/>
    </row>
    <row r="759" ht="12.75">
      <c r="C759" s="68"/>
    </row>
    <row r="760" ht="12.75">
      <c r="C760" s="68"/>
    </row>
    <row r="761" ht="12.75">
      <c r="C761" s="68"/>
    </row>
    <row r="762" ht="12.75">
      <c r="C762" s="68"/>
    </row>
    <row r="763" ht="12.75">
      <c r="C763" s="68"/>
    </row>
    <row r="764" ht="12.75">
      <c r="C764" s="68"/>
    </row>
    <row r="765" ht="12.75">
      <c r="C765" s="68"/>
    </row>
    <row r="766" ht="12.75">
      <c r="C766" s="68"/>
    </row>
    <row r="767" ht="12.75">
      <c r="C767" s="68"/>
    </row>
    <row r="768" ht="12.75">
      <c r="C768" s="68"/>
    </row>
    <row r="769" ht="12.75">
      <c r="C769" s="68"/>
    </row>
    <row r="770" ht="12.75">
      <c r="C770" s="68"/>
    </row>
    <row r="771" ht="12.75">
      <c r="C771" s="68"/>
    </row>
    <row r="772" ht="12.75">
      <c r="C772" s="68"/>
    </row>
    <row r="773" ht="12.75">
      <c r="C773" s="68"/>
    </row>
    <row r="774" ht="12.75">
      <c r="C774" s="68"/>
    </row>
    <row r="775" ht="12.75">
      <c r="C775" s="68"/>
    </row>
    <row r="776" ht="12.75">
      <c r="C776" s="68"/>
    </row>
    <row r="777" ht="12.75">
      <c r="C777" s="68"/>
    </row>
    <row r="778" ht="12.75">
      <c r="C778" s="68"/>
    </row>
    <row r="779" ht="12.75">
      <c r="C779" s="68"/>
    </row>
    <row r="780" ht="12.75">
      <c r="C780" s="68"/>
    </row>
    <row r="781" ht="12.75">
      <c r="C781" s="68"/>
    </row>
    <row r="782" ht="12.75">
      <c r="C782" s="68"/>
    </row>
    <row r="783" ht="12.75">
      <c r="C783" s="68"/>
    </row>
    <row r="784" ht="12.75">
      <c r="C784" s="68"/>
    </row>
    <row r="785" ht="12.75">
      <c r="C785" s="68"/>
    </row>
    <row r="786" ht="12.75">
      <c r="C786" s="68"/>
    </row>
    <row r="787" ht="12.75">
      <c r="C787" s="68"/>
    </row>
    <row r="788" ht="12.75">
      <c r="C788" s="68"/>
    </row>
    <row r="789" ht="12.75">
      <c r="C789" s="68"/>
    </row>
    <row r="790" ht="12.75">
      <c r="C790" s="68"/>
    </row>
    <row r="791" ht="12.75">
      <c r="C791" s="68"/>
    </row>
    <row r="792" ht="12.75">
      <c r="C792" s="68"/>
    </row>
    <row r="793" ht="12.75">
      <c r="C793" s="68"/>
    </row>
    <row r="794" ht="12.75">
      <c r="C794" s="68"/>
    </row>
    <row r="795" ht="12.75">
      <c r="C795" s="68"/>
    </row>
    <row r="796" ht="12.75">
      <c r="C796" s="68"/>
    </row>
    <row r="797" ht="12.75">
      <c r="C797" s="68"/>
    </row>
    <row r="798" ht="12.75">
      <c r="C798" s="68"/>
    </row>
    <row r="799" ht="12.75">
      <c r="C799" s="68"/>
    </row>
    <row r="800" ht="12.75">
      <c r="C800" s="68"/>
    </row>
    <row r="801" ht="12.75">
      <c r="C801" s="68"/>
    </row>
    <row r="802" ht="12.75">
      <c r="C802" s="68"/>
    </row>
    <row r="803" ht="12.75">
      <c r="C803" s="68"/>
    </row>
    <row r="804" ht="12.75">
      <c r="C804" s="68"/>
    </row>
    <row r="805" ht="12.75">
      <c r="C805" s="68"/>
    </row>
    <row r="806" ht="12.75">
      <c r="C806" s="68"/>
    </row>
    <row r="807" ht="12.75">
      <c r="C807" s="68"/>
    </row>
    <row r="808" ht="12.75">
      <c r="C808" s="68"/>
    </row>
    <row r="809" ht="12.75">
      <c r="C809" s="68"/>
    </row>
    <row r="810" ht="12.75">
      <c r="C810" s="68"/>
    </row>
    <row r="811" ht="12.75">
      <c r="C811" s="68"/>
    </row>
    <row r="812" ht="12.75">
      <c r="C812" s="68"/>
    </row>
    <row r="813" ht="12.75">
      <c r="C813" s="68"/>
    </row>
    <row r="814" ht="12.75">
      <c r="C814" s="68"/>
    </row>
    <row r="815" ht="12.75">
      <c r="C815" s="68"/>
    </row>
    <row r="816" ht="12.75">
      <c r="C816" s="68"/>
    </row>
    <row r="817" ht="12.75">
      <c r="C817" s="68"/>
    </row>
    <row r="818" ht="12.75">
      <c r="C818" s="68"/>
    </row>
    <row r="819" ht="12.75">
      <c r="C819" s="68"/>
    </row>
    <row r="820" ht="12.75">
      <c r="C820" s="68"/>
    </row>
    <row r="821" ht="12.75">
      <c r="C821" s="68"/>
    </row>
    <row r="822" ht="12.75">
      <c r="C822" s="68"/>
    </row>
    <row r="823" ht="12.75">
      <c r="C823" s="68"/>
    </row>
    <row r="824" ht="12.75">
      <c r="C824" s="68"/>
    </row>
    <row r="825" ht="12.75">
      <c r="C825" s="68"/>
    </row>
    <row r="826" ht="12.75">
      <c r="C826" s="68"/>
    </row>
    <row r="827" ht="12.75">
      <c r="C827" s="68"/>
    </row>
    <row r="828" ht="12.75">
      <c r="C828" s="68"/>
    </row>
    <row r="829" ht="12.75">
      <c r="C829" s="68"/>
    </row>
    <row r="830" ht="12.75">
      <c r="C830" s="68"/>
    </row>
    <row r="831" ht="12.75">
      <c r="C831" s="68"/>
    </row>
    <row r="832" ht="12.75">
      <c r="C832" s="68"/>
    </row>
    <row r="833" ht="12.75">
      <c r="C833" s="68"/>
    </row>
    <row r="834" ht="12.75">
      <c r="C834" s="68"/>
    </row>
    <row r="835" ht="12.75">
      <c r="C835" s="68"/>
    </row>
    <row r="836" ht="12.75">
      <c r="C836" s="68"/>
    </row>
    <row r="837" ht="12.75">
      <c r="C837" s="68"/>
    </row>
    <row r="838" ht="12.75">
      <c r="C838" s="68"/>
    </row>
    <row r="839" ht="12.75">
      <c r="C839" s="68"/>
    </row>
    <row r="840" ht="12.75">
      <c r="C840" s="68"/>
    </row>
    <row r="841" ht="12.75">
      <c r="C841" s="68"/>
    </row>
    <row r="842" ht="12.75">
      <c r="C842" s="68"/>
    </row>
    <row r="843" ht="12.75">
      <c r="C843" s="68"/>
    </row>
    <row r="844" ht="12.75">
      <c r="C844" s="68"/>
    </row>
    <row r="845" ht="12.75">
      <c r="C845" s="68"/>
    </row>
    <row r="846" ht="12.75">
      <c r="C846" s="68"/>
    </row>
    <row r="847" ht="12.75">
      <c r="C847" s="68"/>
    </row>
    <row r="848" ht="12.75">
      <c r="C848" s="68"/>
    </row>
    <row r="849" ht="12.75">
      <c r="C849" s="68"/>
    </row>
    <row r="850" ht="12.75">
      <c r="C850" s="68"/>
    </row>
    <row r="851" ht="12.75">
      <c r="C851" s="68"/>
    </row>
    <row r="852" ht="12.75">
      <c r="C852" s="68"/>
    </row>
    <row r="853" ht="12.75">
      <c r="C853" s="68"/>
    </row>
    <row r="854" ht="12.75">
      <c r="C854" s="68"/>
    </row>
    <row r="855" ht="12.75">
      <c r="C855" s="68"/>
    </row>
    <row r="856" ht="12.75">
      <c r="C856" s="68"/>
    </row>
    <row r="857" ht="12.75">
      <c r="C857" s="68"/>
    </row>
    <row r="858" ht="12.75">
      <c r="C858" s="68"/>
    </row>
    <row r="859" ht="12.75">
      <c r="C859" s="68"/>
    </row>
    <row r="860" ht="12.75">
      <c r="C860" s="68"/>
    </row>
    <row r="861" ht="12.75">
      <c r="C861" s="68"/>
    </row>
    <row r="862" ht="12.75">
      <c r="C862" s="68"/>
    </row>
    <row r="863" ht="12.75">
      <c r="C863" s="68"/>
    </row>
    <row r="864" ht="12.75">
      <c r="C864" s="68"/>
    </row>
    <row r="865" ht="12.75">
      <c r="C865" s="68"/>
    </row>
    <row r="866" ht="12.75">
      <c r="C866" s="68"/>
    </row>
    <row r="867" ht="12.75">
      <c r="C867" s="68"/>
    </row>
    <row r="868" ht="12.75">
      <c r="C868" s="68"/>
    </row>
    <row r="869" ht="12.75">
      <c r="C869" s="68"/>
    </row>
    <row r="870" ht="12.75">
      <c r="C870" s="68"/>
    </row>
    <row r="871" ht="12.75">
      <c r="C871" s="68"/>
    </row>
    <row r="872" ht="12.75">
      <c r="C872" s="68"/>
    </row>
    <row r="873" ht="12.75">
      <c r="C873" s="68"/>
    </row>
    <row r="874" ht="12.75">
      <c r="C874" s="68"/>
    </row>
    <row r="875" ht="12.75">
      <c r="C875" s="68"/>
    </row>
    <row r="876" ht="12.75">
      <c r="C876" s="68"/>
    </row>
    <row r="877" ht="12.75">
      <c r="C877" s="68"/>
    </row>
    <row r="878" ht="12.75">
      <c r="C878" s="68"/>
    </row>
    <row r="879" ht="12.75">
      <c r="C879" s="68"/>
    </row>
    <row r="880" ht="12.75">
      <c r="C880" s="68"/>
    </row>
    <row r="881" ht="12.75">
      <c r="C881" s="68"/>
    </row>
    <row r="882" ht="12.75">
      <c r="C882" s="68"/>
    </row>
    <row r="883" ht="12.75">
      <c r="C883" s="68"/>
    </row>
    <row r="884" ht="12.75">
      <c r="C884" s="68"/>
    </row>
    <row r="885" ht="12.75">
      <c r="C885" s="68"/>
    </row>
    <row r="886" ht="12.75">
      <c r="C886" s="68"/>
    </row>
    <row r="887" ht="12.75">
      <c r="C887" s="68"/>
    </row>
    <row r="888" ht="12.75">
      <c r="C888" s="68"/>
    </row>
    <row r="889" ht="12.75">
      <c r="C889" s="68"/>
    </row>
    <row r="890" ht="12.75">
      <c r="C890" s="68"/>
    </row>
    <row r="891" ht="12.75">
      <c r="C891" s="68"/>
    </row>
    <row r="892" ht="12.75">
      <c r="C892" s="68"/>
    </row>
    <row r="893" ht="12.75">
      <c r="C893" s="68"/>
    </row>
    <row r="894" ht="12.75">
      <c r="C894" s="68"/>
    </row>
    <row r="895" ht="12.75">
      <c r="C895" s="68"/>
    </row>
    <row r="896" ht="12.75">
      <c r="C896" s="68"/>
    </row>
    <row r="897" ht="12.75">
      <c r="C897" s="68"/>
    </row>
    <row r="898" ht="12.75">
      <c r="C898" s="68"/>
    </row>
    <row r="899" ht="12.75">
      <c r="C899" s="68"/>
    </row>
    <row r="900" ht="12.75">
      <c r="C900" s="68"/>
    </row>
    <row r="901" ht="12.75">
      <c r="C901" s="68"/>
    </row>
    <row r="902" ht="12.75">
      <c r="C902" s="68"/>
    </row>
    <row r="903" ht="12.75">
      <c r="C903" s="68"/>
    </row>
    <row r="904" ht="12.75">
      <c r="C904" s="68"/>
    </row>
    <row r="905" ht="12.75">
      <c r="C905" s="68"/>
    </row>
    <row r="906" ht="12.75">
      <c r="C906" s="68"/>
    </row>
    <row r="907" ht="12.75">
      <c r="C907" s="68"/>
    </row>
    <row r="908" ht="12.75">
      <c r="C908" s="68"/>
    </row>
    <row r="909" ht="12.75">
      <c r="C909" s="68"/>
    </row>
    <row r="910" ht="12.75">
      <c r="C910" s="68"/>
    </row>
    <row r="911" ht="12.75">
      <c r="C911" s="68"/>
    </row>
    <row r="912" ht="12.75">
      <c r="C912" s="68"/>
    </row>
    <row r="913" ht="12.75">
      <c r="C913" s="68"/>
    </row>
    <row r="914" ht="12.75">
      <c r="C914" s="68"/>
    </row>
    <row r="915" ht="12.75">
      <c r="C915" s="68"/>
    </row>
    <row r="916" ht="12.75">
      <c r="C916" s="68"/>
    </row>
    <row r="917" ht="12.75">
      <c r="C917" s="68"/>
    </row>
    <row r="918" ht="12.75">
      <c r="C918" s="68"/>
    </row>
    <row r="919" ht="12.75">
      <c r="C919" s="68"/>
    </row>
    <row r="920" ht="12.75">
      <c r="C920" s="68"/>
    </row>
    <row r="921" ht="12.75">
      <c r="C921" s="68"/>
    </row>
    <row r="922" ht="12.75">
      <c r="C922" s="68"/>
    </row>
    <row r="923" ht="12.75">
      <c r="C923" s="68"/>
    </row>
    <row r="924" ht="12.75">
      <c r="C924" s="68"/>
    </row>
    <row r="925" ht="12.75">
      <c r="C925" s="68"/>
    </row>
    <row r="926" ht="12.75">
      <c r="C926" s="68"/>
    </row>
    <row r="927" ht="12.75">
      <c r="C927" s="68"/>
    </row>
    <row r="928" ht="12.75">
      <c r="C928" s="68"/>
    </row>
    <row r="929" ht="12.75">
      <c r="C929" s="68"/>
    </row>
    <row r="930" ht="12.75">
      <c r="C930" s="68"/>
    </row>
    <row r="931" ht="12.75">
      <c r="C931" s="68"/>
    </row>
    <row r="932" ht="12.75">
      <c r="C932" s="68"/>
    </row>
    <row r="933" ht="12.75">
      <c r="C933" s="68"/>
    </row>
    <row r="934" ht="12.75">
      <c r="C934" s="68"/>
    </row>
    <row r="935" ht="12.75">
      <c r="C935" s="68"/>
    </row>
    <row r="936" ht="12.75">
      <c r="C936" s="68"/>
    </row>
    <row r="937" ht="12.75">
      <c r="C937" s="68"/>
    </row>
    <row r="938" ht="12.75">
      <c r="C938" s="68"/>
    </row>
    <row r="939" ht="12.75">
      <c r="C939" s="68"/>
    </row>
    <row r="940" ht="12.75">
      <c r="C940" s="68"/>
    </row>
    <row r="941" ht="12.75">
      <c r="C941" s="68"/>
    </row>
    <row r="942" ht="12.75">
      <c r="C942" s="68"/>
    </row>
    <row r="943" ht="12.75">
      <c r="C943" s="68"/>
    </row>
    <row r="944" ht="12.75">
      <c r="C944" s="68"/>
    </row>
    <row r="945" ht="12.75">
      <c r="C945" s="68"/>
    </row>
    <row r="946" ht="12.75">
      <c r="C946" s="68"/>
    </row>
    <row r="947" ht="12.75">
      <c r="C947" s="68"/>
    </row>
    <row r="948" ht="12.75">
      <c r="C948" s="68"/>
    </row>
    <row r="949" ht="12.75">
      <c r="C949" s="68"/>
    </row>
    <row r="950" ht="12.75">
      <c r="C950" s="68"/>
    </row>
    <row r="951" ht="12.75">
      <c r="C951" s="68"/>
    </row>
    <row r="952" ht="12.75">
      <c r="C952" s="68"/>
    </row>
    <row r="953" ht="12.75">
      <c r="C953" s="68"/>
    </row>
    <row r="954" ht="12.75">
      <c r="C954" s="68"/>
    </row>
    <row r="955" ht="12.75">
      <c r="C955" s="68"/>
    </row>
    <row r="956" ht="12.75">
      <c r="C956" s="68"/>
    </row>
    <row r="957" ht="12.75">
      <c r="C957" s="68"/>
    </row>
    <row r="958" ht="12.75">
      <c r="C958" s="68"/>
    </row>
    <row r="959" ht="12.75">
      <c r="C959" s="68"/>
    </row>
    <row r="960" ht="12.75">
      <c r="C960" s="68"/>
    </row>
    <row r="961" ht="12.75">
      <c r="C961" s="68"/>
    </row>
    <row r="962" ht="12.75">
      <c r="C962" s="68"/>
    </row>
    <row r="963" ht="12.75">
      <c r="C963" s="68"/>
    </row>
    <row r="964" ht="12.75">
      <c r="C964" s="68"/>
    </row>
    <row r="965" ht="12.75">
      <c r="C965" s="68"/>
    </row>
    <row r="966" ht="12.75">
      <c r="C966" s="68"/>
    </row>
    <row r="967" ht="12.75">
      <c r="C967" s="68"/>
    </row>
    <row r="968" ht="12.75">
      <c r="C968" s="68"/>
    </row>
    <row r="969" ht="12.75">
      <c r="C969" s="68"/>
    </row>
    <row r="970" ht="12.75">
      <c r="C970" s="68"/>
    </row>
    <row r="971" ht="12.75">
      <c r="C971" s="68"/>
    </row>
    <row r="972" ht="12.75">
      <c r="C972" s="68"/>
    </row>
    <row r="973" ht="12.75">
      <c r="C973" s="68"/>
    </row>
    <row r="974" ht="12.75">
      <c r="C974" s="68"/>
    </row>
    <row r="975" ht="12.75">
      <c r="C975" s="68"/>
    </row>
    <row r="976" ht="12.75">
      <c r="C976" s="68"/>
    </row>
    <row r="977" ht="12.75">
      <c r="C977" s="68"/>
    </row>
    <row r="978" ht="12.75">
      <c r="C978" s="68"/>
    </row>
    <row r="979" ht="12.75">
      <c r="C979" s="68"/>
    </row>
    <row r="980" ht="12.75">
      <c r="C980" s="68"/>
    </row>
    <row r="981" ht="12.75">
      <c r="C981" s="68"/>
    </row>
    <row r="982" ht="12.75">
      <c r="C982" s="68"/>
    </row>
    <row r="983" ht="12.75">
      <c r="C983" s="68"/>
    </row>
    <row r="984" ht="12.75">
      <c r="C984" s="68"/>
    </row>
    <row r="985" ht="12.75">
      <c r="C985" s="68"/>
    </row>
    <row r="986" ht="12.75">
      <c r="C986" s="68"/>
    </row>
    <row r="987" ht="12.75">
      <c r="C987" s="68"/>
    </row>
    <row r="988" ht="12.75">
      <c r="C988" s="68"/>
    </row>
    <row r="989" ht="12.75">
      <c r="C989" s="68"/>
    </row>
    <row r="990" ht="12.75">
      <c r="C990" s="68"/>
    </row>
    <row r="991" ht="12.75">
      <c r="C991" s="68"/>
    </row>
    <row r="992" ht="12.75">
      <c r="C992" s="68"/>
    </row>
    <row r="993" ht="12.75">
      <c r="C993" s="68"/>
    </row>
    <row r="994" ht="12.75">
      <c r="C994" s="68"/>
    </row>
    <row r="995" ht="12.75">
      <c r="C995" s="68"/>
    </row>
    <row r="996" ht="12.75">
      <c r="C996" s="68"/>
    </row>
    <row r="997" ht="12.75">
      <c r="C997" s="68"/>
    </row>
    <row r="998" ht="12.75">
      <c r="C998" s="68"/>
    </row>
    <row r="999" ht="12.75">
      <c r="C999" s="68"/>
    </row>
    <row r="1000" ht="12.75">
      <c r="C1000" s="68"/>
    </row>
    <row r="1001" ht="12.75">
      <c r="C1001" s="68"/>
    </row>
    <row r="1002" ht="12.75">
      <c r="C1002" s="68"/>
    </row>
    <row r="1003" ht="12.75">
      <c r="C1003" s="68"/>
    </row>
    <row r="1004" ht="12.75">
      <c r="C1004" s="68"/>
    </row>
    <row r="1005" ht="12.75">
      <c r="C1005" s="68"/>
    </row>
    <row r="1006" ht="12.75">
      <c r="C1006" s="68"/>
    </row>
    <row r="1007" ht="12.75">
      <c r="C1007" s="68"/>
    </row>
    <row r="1008" ht="12.75">
      <c r="C1008" s="68"/>
    </row>
    <row r="1009" ht="12.75">
      <c r="C1009" s="68"/>
    </row>
    <row r="1010" ht="12.75">
      <c r="C1010" s="68"/>
    </row>
    <row r="1011" ht="12.75">
      <c r="C1011" s="68"/>
    </row>
    <row r="1012" ht="12.75">
      <c r="C1012" s="68"/>
    </row>
    <row r="1013" ht="12.75">
      <c r="C1013" s="68"/>
    </row>
    <row r="1014" ht="12.75">
      <c r="C1014" s="68"/>
    </row>
    <row r="1015" ht="12.75">
      <c r="C1015" s="68"/>
    </row>
    <row r="1016" ht="12.75">
      <c r="C1016" s="68"/>
    </row>
    <row r="1017" ht="12.75">
      <c r="C1017" s="68"/>
    </row>
    <row r="1018" ht="12.75">
      <c r="C1018" s="68"/>
    </row>
    <row r="1019" ht="12.75">
      <c r="C1019" s="68"/>
    </row>
    <row r="1020" ht="12.75">
      <c r="C1020" s="68"/>
    </row>
    <row r="1021" ht="12.75">
      <c r="C1021" s="68"/>
    </row>
    <row r="1022" ht="12.75">
      <c r="C1022" s="68"/>
    </row>
    <row r="1023" ht="12.75">
      <c r="C1023" s="68"/>
    </row>
    <row r="1024" ht="12.75">
      <c r="C1024" s="68"/>
    </row>
    <row r="1025" ht="12.75">
      <c r="C1025" s="68"/>
    </row>
    <row r="1026" ht="12.75">
      <c r="C1026" s="68"/>
    </row>
    <row r="1027" ht="12.75">
      <c r="C1027" s="68"/>
    </row>
    <row r="1028" ht="12.75">
      <c r="C1028" s="68"/>
    </row>
    <row r="1029" ht="12.75">
      <c r="C1029" s="68"/>
    </row>
    <row r="1030" ht="12.75">
      <c r="C1030" s="68"/>
    </row>
    <row r="1031" ht="12.75">
      <c r="C1031" s="68"/>
    </row>
    <row r="1032" ht="12.75">
      <c r="C1032" s="68"/>
    </row>
    <row r="1033" ht="12.75">
      <c r="C1033" s="68"/>
    </row>
    <row r="1034" ht="12.75">
      <c r="C1034" s="68"/>
    </row>
    <row r="1035" ht="12.75">
      <c r="C1035" s="68"/>
    </row>
    <row r="1036" ht="12.75">
      <c r="C1036" s="68"/>
    </row>
    <row r="1037" ht="12.75">
      <c r="C1037" s="68"/>
    </row>
    <row r="1038" ht="12.75">
      <c r="C1038" s="68"/>
    </row>
    <row r="1039" ht="12.75">
      <c r="C1039" s="68"/>
    </row>
    <row r="1040" ht="12.75">
      <c r="C1040" s="68"/>
    </row>
    <row r="1041" ht="12.75">
      <c r="C1041" s="68"/>
    </row>
    <row r="1042" ht="12.75">
      <c r="C1042" s="68"/>
    </row>
    <row r="1043" ht="12.75">
      <c r="C1043" s="68"/>
    </row>
    <row r="1044" ht="12.75">
      <c r="C1044" s="68"/>
    </row>
    <row r="1045" ht="12.75">
      <c r="C1045" s="68"/>
    </row>
    <row r="1046" ht="12.75">
      <c r="C1046" s="68"/>
    </row>
    <row r="1047" ht="12.75">
      <c r="C1047" s="68"/>
    </row>
    <row r="1048" ht="12.75">
      <c r="C1048" s="68"/>
    </row>
    <row r="1049" ht="12.75">
      <c r="C1049" s="68"/>
    </row>
    <row r="1050" ht="12.75">
      <c r="C1050" s="68"/>
    </row>
    <row r="1051" ht="12.75">
      <c r="C1051" s="68"/>
    </row>
    <row r="1052" ht="12.75">
      <c r="C1052" s="68"/>
    </row>
    <row r="1053" ht="12.75">
      <c r="C1053" s="68"/>
    </row>
    <row r="1054" ht="12.75">
      <c r="C1054" s="68"/>
    </row>
    <row r="1055" ht="12.75">
      <c r="C1055" s="68"/>
    </row>
    <row r="1056" ht="12.75">
      <c r="C1056" s="68"/>
    </row>
    <row r="1057" ht="12.75">
      <c r="C1057" s="68"/>
    </row>
    <row r="1058" ht="12.75">
      <c r="C1058" s="68"/>
    </row>
    <row r="1059" ht="12.75">
      <c r="C1059" s="68"/>
    </row>
    <row r="1060" ht="12.75">
      <c r="C1060" s="68"/>
    </row>
    <row r="1061" ht="12.75">
      <c r="C1061" s="68"/>
    </row>
    <row r="1062" ht="12.75">
      <c r="C1062" s="68"/>
    </row>
    <row r="1063" ht="12.75">
      <c r="C1063" s="68"/>
    </row>
    <row r="1064" ht="12.75">
      <c r="C1064" s="68"/>
    </row>
    <row r="1065" ht="12.75">
      <c r="C1065" s="68"/>
    </row>
    <row r="1066" ht="12.75">
      <c r="C1066" s="68"/>
    </row>
    <row r="1067" ht="12.75">
      <c r="C1067" s="68"/>
    </row>
    <row r="1068" ht="12.75">
      <c r="C1068" s="68"/>
    </row>
    <row r="1069" ht="12.75">
      <c r="C1069" s="68"/>
    </row>
    <row r="1070" ht="12.75">
      <c r="C1070" s="68"/>
    </row>
    <row r="1071" ht="12.75">
      <c r="C1071" s="68"/>
    </row>
    <row r="1072" ht="12.75">
      <c r="C1072" s="68"/>
    </row>
    <row r="1073" ht="12.75">
      <c r="C1073" s="68"/>
    </row>
    <row r="1074" ht="12.75">
      <c r="C1074" s="68"/>
    </row>
    <row r="1075" ht="12.75">
      <c r="C1075" s="68"/>
    </row>
    <row r="1076" ht="12.75">
      <c r="C1076" s="68"/>
    </row>
    <row r="1077" ht="12.75">
      <c r="C1077" s="68"/>
    </row>
    <row r="1078" ht="12.75">
      <c r="C1078" s="68"/>
    </row>
    <row r="1079" ht="12.75">
      <c r="C1079" s="68"/>
    </row>
    <row r="1080" ht="12.75">
      <c r="C1080" s="68"/>
    </row>
    <row r="1081" ht="12.75">
      <c r="C1081" s="68"/>
    </row>
    <row r="1082" ht="12.75">
      <c r="C1082" s="68"/>
    </row>
    <row r="1083" ht="12.75">
      <c r="C1083" s="68"/>
    </row>
    <row r="1084" ht="12.75">
      <c r="C1084" s="68"/>
    </row>
    <row r="1085" ht="12.75">
      <c r="C1085" s="68"/>
    </row>
    <row r="1086" ht="12.75">
      <c r="C1086" s="68"/>
    </row>
    <row r="1087" ht="12.75">
      <c r="C1087" s="68"/>
    </row>
    <row r="1088" ht="12.75">
      <c r="C1088" s="68"/>
    </row>
    <row r="1089" ht="12.75">
      <c r="C1089" s="68"/>
    </row>
    <row r="1090" ht="12.75">
      <c r="C1090" s="68"/>
    </row>
    <row r="1091" ht="12.75">
      <c r="C1091" s="68"/>
    </row>
    <row r="1092" ht="12.75">
      <c r="C1092" s="68"/>
    </row>
    <row r="1093" ht="12.75">
      <c r="C1093" s="68"/>
    </row>
    <row r="1094" ht="12.75">
      <c r="C1094" s="68"/>
    </row>
    <row r="1095" ht="12.75">
      <c r="C1095" s="68"/>
    </row>
    <row r="1096" ht="12.75">
      <c r="C1096" s="68"/>
    </row>
    <row r="1097" ht="12.75">
      <c r="C1097" s="68"/>
    </row>
    <row r="1098" ht="12.75">
      <c r="C1098" s="68"/>
    </row>
    <row r="1099" ht="12.75">
      <c r="C1099" s="68"/>
    </row>
    <row r="1100" ht="12.75">
      <c r="C1100" s="68"/>
    </row>
    <row r="1101" ht="12.75">
      <c r="C1101" s="68"/>
    </row>
    <row r="1102" ht="12.75">
      <c r="C1102" s="68"/>
    </row>
    <row r="1103" ht="12.75">
      <c r="C1103" s="68"/>
    </row>
    <row r="1104" ht="12.75">
      <c r="C1104" s="68"/>
    </row>
    <row r="1105" ht="12.75">
      <c r="C1105" s="68"/>
    </row>
    <row r="1106" ht="12.75">
      <c r="C1106" s="68"/>
    </row>
    <row r="1107" ht="12.75">
      <c r="C1107" s="68"/>
    </row>
    <row r="1108" ht="12.75">
      <c r="C1108" s="68"/>
    </row>
    <row r="1109" ht="12.75">
      <c r="C1109" s="68"/>
    </row>
    <row r="1110" ht="12.75">
      <c r="C1110" s="68"/>
    </row>
    <row r="1111" ht="12.75">
      <c r="C1111" s="68"/>
    </row>
    <row r="1112" ht="12.75">
      <c r="C1112" s="68"/>
    </row>
    <row r="1113" ht="12.75">
      <c r="C1113" s="68"/>
    </row>
    <row r="1114" ht="12.75">
      <c r="C1114" s="68"/>
    </row>
    <row r="1115" ht="12.75">
      <c r="C1115" s="68"/>
    </row>
    <row r="1116" ht="12.75">
      <c r="C1116" s="68"/>
    </row>
    <row r="1117" ht="12.75">
      <c r="C1117" s="68"/>
    </row>
    <row r="1118" ht="12.75">
      <c r="C1118" s="68"/>
    </row>
    <row r="1119" ht="12.75">
      <c r="C1119" s="68"/>
    </row>
    <row r="1120" ht="12.75">
      <c r="C1120" s="68"/>
    </row>
    <row r="1121" ht="12.75">
      <c r="C1121" s="68"/>
    </row>
    <row r="1122" ht="12.75">
      <c r="C1122" s="68"/>
    </row>
    <row r="1123" ht="12.75">
      <c r="C1123" s="68"/>
    </row>
    <row r="1124" ht="12.75">
      <c r="C1124" s="68"/>
    </row>
    <row r="1125" ht="12.75">
      <c r="C1125" s="68"/>
    </row>
    <row r="1126" ht="12.75">
      <c r="C1126" s="68"/>
    </row>
    <row r="1127" ht="12.75">
      <c r="C1127" s="68"/>
    </row>
    <row r="1128" ht="12.75">
      <c r="C1128" s="68"/>
    </row>
    <row r="1129" ht="12.75">
      <c r="C1129" s="68"/>
    </row>
    <row r="1130" ht="12.75">
      <c r="C1130" s="68"/>
    </row>
    <row r="1131" ht="12.75">
      <c r="C1131" s="68"/>
    </row>
    <row r="1132" ht="12.75">
      <c r="C1132" s="68"/>
    </row>
    <row r="1133" ht="12.75">
      <c r="C1133" s="68"/>
    </row>
    <row r="1134" ht="12.75">
      <c r="C1134" s="68"/>
    </row>
    <row r="1135" ht="12.75">
      <c r="C1135" s="68"/>
    </row>
    <row r="1136" ht="12.75">
      <c r="C1136" s="68"/>
    </row>
    <row r="1137" ht="12.75">
      <c r="C1137" s="68"/>
    </row>
    <row r="1138" ht="12.75">
      <c r="C1138" s="68"/>
    </row>
    <row r="1139" ht="12.75">
      <c r="C1139" s="68"/>
    </row>
    <row r="1140" ht="12.75">
      <c r="C1140" s="68"/>
    </row>
    <row r="1141" ht="12.75">
      <c r="C1141" s="68"/>
    </row>
    <row r="1142" ht="12.75">
      <c r="C1142" s="68"/>
    </row>
    <row r="1143" ht="12.75">
      <c r="C1143" s="68"/>
    </row>
    <row r="1144" ht="12.75">
      <c r="C1144" s="68"/>
    </row>
    <row r="1145" ht="12.75">
      <c r="C1145" s="68"/>
    </row>
    <row r="1146" ht="12.75">
      <c r="C1146" s="68"/>
    </row>
    <row r="1147" ht="12.75">
      <c r="C1147" s="68"/>
    </row>
    <row r="1148" ht="12.75">
      <c r="C1148" s="68"/>
    </row>
    <row r="1149" ht="12.75">
      <c r="C1149" s="68"/>
    </row>
    <row r="1150" ht="12.75">
      <c r="C1150" s="68"/>
    </row>
    <row r="1151" ht="12.75">
      <c r="C1151" s="68"/>
    </row>
    <row r="1152" ht="12.75">
      <c r="C1152" s="68"/>
    </row>
    <row r="1153" ht="12.75">
      <c r="C1153" s="68"/>
    </row>
    <row r="1154" ht="12.75">
      <c r="C1154" s="68"/>
    </row>
    <row r="1155" ht="12.75">
      <c r="C1155" s="68"/>
    </row>
    <row r="1156" ht="12.75">
      <c r="C1156" s="68"/>
    </row>
    <row r="1157" ht="12.75">
      <c r="C1157" s="68"/>
    </row>
    <row r="1158" ht="12.75">
      <c r="C1158" s="68"/>
    </row>
    <row r="1159" ht="12.75">
      <c r="C1159" s="68"/>
    </row>
    <row r="1160" ht="12.75">
      <c r="C1160" s="68"/>
    </row>
    <row r="1161" ht="12.75">
      <c r="C1161" s="68"/>
    </row>
    <row r="1162" ht="12.75">
      <c r="C1162" s="68"/>
    </row>
    <row r="1163" ht="12.75">
      <c r="C1163" s="68"/>
    </row>
    <row r="1164" ht="12.75">
      <c r="C1164" s="68"/>
    </row>
    <row r="1165" ht="12.75">
      <c r="C1165" s="68"/>
    </row>
    <row r="1166" ht="12.75">
      <c r="C1166" s="68"/>
    </row>
    <row r="1167" ht="12.75">
      <c r="C1167" s="68"/>
    </row>
    <row r="1168" ht="12.75">
      <c r="C1168" s="68"/>
    </row>
    <row r="1169" ht="12.75">
      <c r="C1169" s="68"/>
    </row>
    <row r="1170" ht="12.75">
      <c r="C1170" s="68"/>
    </row>
    <row r="1171" ht="12.75">
      <c r="C1171" s="68"/>
    </row>
    <row r="1172" ht="12.75">
      <c r="C1172" s="68"/>
    </row>
    <row r="1173" ht="12.75">
      <c r="C1173" s="68"/>
    </row>
    <row r="1174" ht="12.75">
      <c r="C1174" s="68"/>
    </row>
    <row r="1175" ht="12.75">
      <c r="C1175" s="68"/>
    </row>
    <row r="1176" ht="12.75">
      <c r="C1176" s="68"/>
    </row>
    <row r="1177" ht="12.75">
      <c r="C1177" s="68"/>
    </row>
    <row r="1178" ht="12.75">
      <c r="C1178" s="68"/>
    </row>
    <row r="1179" ht="12.75">
      <c r="C1179" s="68"/>
    </row>
    <row r="1180" ht="12.75">
      <c r="C1180" s="68"/>
    </row>
    <row r="1181" ht="12.75">
      <c r="C1181" s="68"/>
    </row>
    <row r="1182" ht="12.75">
      <c r="C1182" s="68"/>
    </row>
    <row r="1183" ht="12.75">
      <c r="C1183" s="68"/>
    </row>
    <row r="1184" ht="12.75">
      <c r="C1184" s="68"/>
    </row>
    <row r="1185" ht="12.75">
      <c r="C1185" s="68"/>
    </row>
    <row r="1186" ht="12.75">
      <c r="C1186" s="68"/>
    </row>
    <row r="1187" ht="12.75">
      <c r="C1187" s="68"/>
    </row>
    <row r="1188" ht="12.75">
      <c r="C1188" s="68"/>
    </row>
    <row r="1189" ht="12.75">
      <c r="C1189" s="68"/>
    </row>
    <row r="1190" ht="12.75">
      <c r="C1190" s="68"/>
    </row>
    <row r="1191" ht="12.75">
      <c r="C1191" s="68"/>
    </row>
    <row r="1192" ht="12.75">
      <c r="C1192" s="68"/>
    </row>
    <row r="1193" ht="12.75">
      <c r="C1193" s="68"/>
    </row>
    <row r="1194" ht="12.75">
      <c r="C1194" s="68"/>
    </row>
    <row r="1195" ht="12.75">
      <c r="C1195" s="68"/>
    </row>
    <row r="1196" ht="12.75">
      <c r="C1196" s="68"/>
    </row>
    <row r="1197" ht="12.75">
      <c r="C1197" s="68"/>
    </row>
    <row r="1198" ht="12.75">
      <c r="C1198" s="68"/>
    </row>
    <row r="1199" ht="12.75">
      <c r="C1199" s="68"/>
    </row>
    <row r="1200" ht="12.75">
      <c r="C1200" s="68"/>
    </row>
    <row r="1201" ht="12.75">
      <c r="C1201" s="68"/>
    </row>
    <row r="1202" ht="12.75">
      <c r="C1202" s="68"/>
    </row>
    <row r="1203" ht="12.75">
      <c r="C1203" s="68"/>
    </row>
    <row r="1204" ht="12.75">
      <c r="C1204" s="68"/>
    </row>
    <row r="1205" ht="12.75">
      <c r="C1205" s="68"/>
    </row>
    <row r="1206" ht="12.75">
      <c r="C1206" s="68"/>
    </row>
    <row r="1207" ht="12.75">
      <c r="C1207" s="68"/>
    </row>
    <row r="1208" ht="12.75">
      <c r="C1208" s="68"/>
    </row>
    <row r="1209" ht="12.75">
      <c r="C1209" s="68"/>
    </row>
    <row r="1210" ht="12.75">
      <c r="C1210" s="68"/>
    </row>
    <row r="1211" ht="12.75">
      <c r="C1211" s="68"/>
    </row>
    <row r="1212" ht="12.75">
      <c r="C1212" s="68"/>
    </row>
    <row r="1213" ht="12.75">
      <c r="C1213" s="68"/>
    </row>
    <row r="1214" ht="12.75">
      <c r="C1214" s="68"/>
    </row>
    <row r="1215" ht="12.75">
      <c r="C1215" s="68"/>
    </row>
    <row r="1216" ht="12.75">
      <c r="C1216" s="68"/>
    </row>
    <row r="1217" ht="12.75">
      <c r="C1217" s="68"/>
    </row>
    <row r="1218" ht="12.75">
      <c r="C1218" s="68"/>
    </row>
    <row r="1219" ht="12.75">
      <c r="C1219" s="68"/>
    </row>
    <row r="1220" ht="12.75">
      <c r="C1220" s="68"/>
    </row>
    <row r="1221" ht="12.75">
      <c r="C1221" s="68"/>
    </row>
    <row r="1222" ht="12.75">
      <c r="C1222" s="68"/>
    </row>
    <row r="1223" ht="12.75">
      <c r="C1223" s="68"/>
    </row>
    <row r="1224" ht="12.75">
      <c r="C1224" s="68"/>
    </row>
    <row r="1225" ht="12.75">
      <c r="C1225" s="68"/>
    </row>
    <row r="1226" ht="12.75">
      <c r="C1226" s="68"/>
    </row>
    <row r="1227" ht="12.75">
      <c r="C1227" s="68"/>
    </row>
    <row r="1228" ht="12.75">
      <c r="C1228" s="68"/>
    </row>
    <row r="1229" ht="12.75">
      <c r="C1229" s="68"/>
    </row>
    <row r="1230" ht="12.75">
      <c r="C1230" s="68"/>
    </row>
    <row r="1231" ht="12.75">
      <c r="C1231" s="68"/>
    </row>
    <row r="1232" ht="12.75">
      <c r="C1232" s="68"/>
    </row>
    <row r="1233" ht="12.75">
      <c r="C1233" s="68"/>
    </row>
    <row r="1234" ht="12.75">
      <c r="C1234" s="68"/>
    </row>
    <row r="1235" ht="12.75">
      <c r="C1235" s="68"/>
    </row>
    <row r="1236" ht="12.75">
      <c r="C1236" s="68"/>
    </row>
    <row r="1237" ht="12.75">
      <c r="C1237" s="68"/>
    </row>
    <row r="1238" ht="12.75">
      <c r="C1238" s="68"/>
    </row>
    <row r="1239" ht="12.75">
      <c r="C1239" s="68"/>
    </row>
    <row r="1240" ht="12.75">
      <c r="C1240" s="68"/>
    </row>
    <row r="1241" ht="12.75">
      <c r="C1241" s="68"/>
    </row>
    <row r="1242" ht="12.75">
      <c r="C1242" s="68"/>
    </row>
    <row r="1243" ht="12.75">
      <c r="C1243" s="68"/>
    </row>
    <row r="1244" ht="12.75">
      <c r="C1244" s="68"/>
    </row>
    <row r="1245" ht="12.75">
      <c r="C1245" s="68"/>
    </row>
    <row r="1246" ht="12.75">
      <c r="C1246" s="68"/>
    </row>
    <row r="1247" ht="12.75">
      <c r="C1247" s="68"/>
    </row>
    <row r="1248" ht="12.75">
      <c r="C1248" s="68"/>
    </row>
    <row r="1249" ht="12.75">
      <c r="C1249" s="68"/>
    </row>
    <row r="1250" ht="12.75">
      <c r="C1250" s="68"/>
    </row>
    <row r="1251" ht="12.75">
      <c r="C1251" s="68"/>
    </row>
    <row r="1252" ht="12.75">
      <c r="C1252" s="68"/>
    </row>
    <row r="1253" ht="12.75">
      <c r="C1253" s="68"/>
    </row>
    <row r="1254" ht="12.75">
      <c r="C1254" s="68"/>
    </row>
    <row r="1255" ht="12.75">
      <c r="C1255" s="68"/>
    </row>
    <row r="1256" ht="12.75">
      <c r="C1256" s="68"/>
    </row>
    <row r="1257" ht="12.75">
      <c r="C1257" s="68"/>
    </row>
    <row r="1258" ht="12.75">
      <c r="C1258" s="68"/>
    </row>
    <row r="1259" ht="12.75">
      <c r="C1259" s="68"/>
    </row>
    <row r="1260" ht="12.75">
      <c r="C1260" s="68"/>
    </row>
    <row r="1261" ht="12.75">
      <c r="C1261" s="68"/>
    </row>
    <row r="1262" ht="12.75">
      <c r="C1262" s="68"/>
    </row>
    <row r="1263" ht="12.75">
      <c r="C1263" s="68"/>
    </row>
    <row r="1264" ht="12.75">
      <c r="C1264" s="68"/>
    </row>
    <row r="1265" ht="12.75">
      <c r="C1265" s="68"/>
    </row>
    <row r="1266" ht="12.75">
      <c r="C1266" s="68"/>
    </row>
    <row r="1267" ht="12.75">
      <c r="C1267" s="68"/>
    </row>
    <row r="1268" ht="12.75">
      <c r="C1268" s="68"/>
    </row>
    <row r="1269" ht="12.75">
      <c r="C1269" s="68"/>
    </row>
    <row r="1270" ht="12.75">
      <c r="C1270" s="68"/>
    </row>
    <row r="1271" ht="12.75">
      <c r="C1271" s="68"/>
    </row>
    <row r="1272" ht="12.75">
      <c r="C1272" s="68"/>
    </row>
    <row r="1273" ht="12.75">
      <c r="C1273" s="68"/>
    </row>
    <row r="1274" ht="12.75">
      <c r="C1274" s="68"/>
    </row>
    <row r="1275" ht="12.75">
      <c r="C1275" s="68"/>
    </row>
    <row r="1276" ht="12.75">
      <c r="C1276" s="68"/>
    </row>
    <row r="1277" ht="12.75">
      <c r="C1277" s="68"/>
    </row>
    <row r="1278" ht="12.75">
      <c r="C1278" s="68"/>
    </row>
    <row r="1279" ht="12.75">
      <c r="C1279" s="68"/>
    </row>
    <row r="1280" ht="12.75">
      <c r="C1280" s="68"/>
    </row>
    <row r="1281" ht="12.75">
      <c r="C1281" s="68"/>
    </row>
    <row r="1282" ht="12.75">
      <c r="C1282" s="68"/>
    </row>
    <row r="1283" ht="12.75">
      <c r="C1283" s="68"/>
    </row>
    <row r="1284" ht="12.75">
      <c r="C1284" s="68"/>
    </row>
    <row r="1285" ht="12.75">
      <c r="C1285" s="68"/>
    </row>
    <row r="1286" ht="12.75">
      <c r="C1286" s="68"/>
    </row>
    <row r="1287" ht="12.75">
      <c r="C1287" s="68"/>
    </row>
    <row r="1288" ht="12.75">
      <c r="C1288" s="68"/>
    </row>
    <row r="1289" ht="12.75">
      <c r="C1289" s="68"/>
    </row>
    <row r="1290" ht="12.75">
      <c r="C1290" s="68"/>
    </row>
    <row r="1291" ht="12.75">
      <c r="C1291" s="68"/>
    </row>
    <row r="1292" ht="12.75">
      <c r="C1292" s="68"/>
    </row>
    <row r="1293" ht="12.75">
      <c r="C1293" s="68"/>
    </row>
    <row r="1294" ht="12.75">
      <c r="C1294" s="68"/>
    </row>
    <row r="1295" ht="12.75">
      <c r="C1295" s="68"/>
    </row>
    <row r="1296" ht="12.75">
      <c r="C1296" s="68"/>
    </row>
    <row r="1297" ht="12.75">
      <c r="C1297" s="68"/>
    </row>
    <row r="1298" ht="12.75">
      <c r="C1298" s="68"/>
    </row>
    <row r="1299" ht="12.75">
      <c r="C1299" s="68"/>
    </row>
    <row r="1300" ht="12.75">
      <c r="C1300" s="68"/>
    </row>
    <row r="1301" ht="12.75">
      <c r="C1301" s="68"/>
    </row>
    <row r="1302" ht="12.75">
      <c r="C1302" s="68"/>
    </row>
    <row r="1303" ht="12.75">
      <c r="C1303" s="68"/>
    </row>
    <row r="1304" ht="12.75">
      <c r="C1304" s="68"/>
    </row>
    <row r="1305" ht="12.75">
      <c r="C1305" s="68"/>
    </row>
    <row r="1306" ht="12.75">
      <c r="C1306" s="68"/>
    </row>
    <row r="1307" ht="12.75">
      <c r="C1307" s="68"/>
    </row>
    <row r="1308" ht="12.75">
      <c r="C1308" s="68"/>
    </row>
    <row r="1309" ht="12.75">
      <c r="C1309" s="68"/>
    </row>
    <row r="1310" ht="12.75">
      <c r="C1310" s="68"/>
    </row>
    <row r="1311" ht="12.75">
      <c r="C1311" s="68"/>
    </row>
    <row r="1312" ht="12.75">
      <c r="C1312" s="68"/>
    </row>
    <row r="1313" ht="12.75">
      <c r="C1313" s="68"/>
    </row>
    <row r="1314" ht="12.75">
      <c r="C1314" s="68"/>
    </row>
    <row r="1315" ht="12.75">
      <c r="C1315" s="68"/>
    </row>
    <row r="1316" ht="12.75">
      <c r="C1316" s="68"/>
    </row>
    <row r="1317" ht="12.75">
      <c r="C1317" s="68"/>
    </row>
    <row r="1318" ht="12.75">
      <c r="C1318" s="68"/>
    </row>
    <row r="1319" ht="12.75">
      <c r="C1319" s="68"/>
    </row>
    <row r="1320" ht="12.75">
      <c r="C1320" s="68"/>
    </row>
    <row r="1321" ht="12.75">
      <c r="C1321" s="68"/>
    </row>
    <row r="1322" ht="12.75">
      <c r="C1322" s="68"/>
    </row>
    <row r="1323" ht="12.75">
      <c r="C1323" s="68"/>
    </row>
    <row r="1324" ht="12.75">
      <c r="C1324" s="68"/>
    </row>
    <row r="1325" ht="12.75">
      <c r="C1325" s="68"/>
    </row>
    <row r="1326" ht="12.75">
      <c r="C1326" s="68"/>
    </row>
    <row r="1327" ht="12.75">
      <c r="C1327" s="68"/>
    </row>
    <row r="1328" ht="12.75">
      <c r="C1328" s="68"/>
    </row>
    <row r="1329" ht="12.75">
      <c r="C1329" s="68"/>
    </row>
    <row r="1330" ht="12.75">
      <c r="C1330" s="68"/>
    </row>
    <row r="1331" ht="12.75">
      <c r="C1331" s="68"/>
    </row>
    <row r="1332" ht="12.75">
      <c r="C1332" s="68"/>
    </row>
    <row r="1333" ht="12.75">
      <c r="C1333" s="68"/>
    </row>
    <row r="1334" ht="12.75">
      <c r="C1334" s="68"/>
    </row>
    <row r="1335" ht="12.75">
      <c r="C1335" s="68"/>
    </row>
    <row r="1336" ht="12.75">
      <c r="C1336" s="68"/>
    </row>
    <row r="1337" ht="12.75">
      <c r="C1337" s="68"/>
    </row>
    <row r="1338" ht="12.75">
      <c r="C1338" s="68"/>
    </row>
    <row r="1339" ht="12.75">
      <c r="C1339" s="68"/>
    </row>
    <row r="1340" ht="12.75">
      <c r="C1340" s="68"/>
    </row>
    <row r="1341" ht="12.75">
      <c r="C1341" s="68"/>
    </row>
    <row r="1342" ht="12.75">
      <c r="C1342" s="68"/>
    </row>
    <row r="1343" ht="12.75">
      <c r="C1343" s="68"/>
    </row>
    <row r="1344" ht="12.75">
      <c r="C1344" s="68"/>
    </row>
    <row r="1345" ht="12.75">
      <c r="C1345" s="68"/>
    </row>
    <row r="1346" ht="12.75">
      <c r="C1346" s="68"/>
    </row>
    <row r="1347" ht="12.75">
      <c r="C1347" s="68"/>
    </row>
    <row r="1348" ht="12.75">
      <c r="C1348" s="68"/>
    </row>
    <row r="1349" ht="12.75">
      <c r="C1349" s="68"/>
    </row>
    <row r="1350" ht="12.75">
      <c r="C1350" s="68"/>
    </row>
    <row r="1351" ht="12.75">
      <c r="C1351" s="68"/>
    </row>
    <row r="1352" ht="12.75">
      <c r="C1352" s="68"/>
    </row>
    <row r="1353" ht="12.75">
      <c r="C1353" s="68"/>
    </row>
    <row r="1354" ht="12.75">
      <c r="C1354" s="68"/>
    </row>
    <row r="1355" ht="12.75">
      <c r="C1355" s="68"/>
    </row>
    <row r="1356" ht="12.75">
      <c r="C1356" s="68"/>
    </row>
    <row r="1357" ht="12.75">
      <c r="C1357" s="68"/>
    </row>
    <row r="1358" ht="12.75">
      <c r="C1358" s="68"/>
    </row>
    <row r="1359" ht="12.75">
      <c r="C1359" s="68"/>
    </row>
    <row r="1360" ht="12.75">
      <c r="C1360" s="68"/>
    </row>
    <row r="1361" ht="12.75">
      <c r="C1361" s="68"/>
    </row>
    <row r="1362" ht="12.75">
      <c r="C1362" s="68"/>
    </row>
    <row r="1363" ht="12.75">
      <c r="C1363" s="68"/>
    </row>
    <row r="1364" ht="12.75">
      <c r="C1364" s="68"/>
    </row>
    <row r="1365" ht="12.75">
      <c r="C1365" s="68"/>
    </row>
    <row r="1366" ht="12.75">
      <c r="C1366" s="68"/>
    </row>
    <row r="1367" ht="12.75">
      <c r="C1367" s="68"/>
    </row>
    <row r="1368" ht="12.75">
      <c r="C1368" s="68"/>
    </row>
    <row r="1369" ht="12.75">
      <c r="C1369" s="68"/>
    </row>
    <row r="1370" ht="12.75">
      <c r="C1370" s="68"/>
    </row>
    <row r="1371" ht="12.75">
      <c r="C1371" s="68"/>
    </row>
    <row r="1372" ht="12.75">
      <c r="C1372" s="68"/>
    </row>
    <row r="1373" ht="12.75">
      <c r="C1373" s="68"/>
    </row>
    <row r="1374" ht="12.75">
      <c r="C1374" s="68"/>
    </row>
    <row r="1375" ht="12.75">
      <c r="C1375" s="68"/>
    </row>
    <row r="1376" ht="12.75">
      <c r="C1376" s="68"/>
    </row>
    <row r="1377" ht="12.75">
      <c r="C1377" s="68"/>
    </row>
    <row r="1378" ht="12.75">
      <c r="C1378" s="68"/>
    </row>
    <row r="1379" ht="12.75">
      <c r="C1379" s="68"/>
    </row>
    <row r="1380" ht="12.75">
      <c r="C1380" s="68"/>
    </row>
    <row r="1381" ht="12.75">
      <c r="C1381" s="68"/>
    </row>
    <row r="1382" ht="12.75">
      <c r="C1382" s="68"/>
    </row>
    <row r="1383" ht="12.75">
      <c r="C1383" s="68"/>
    </row>
    <row r="1384" ht="12.75">
      <c r="C1384" s="68"/>
    </row>
  </sheetData>
  <printOptions gridLines="1" horizontalCentered="1"/>
  <pageMargins left="0.3937007874015748" right="0.3937007874015748" top="0.7874015748031497" bottom="0.7874015748031497" header="0.5118110236220472" footer="0.5118110236220472"/>
  <pageSetup horizontalDpi="1200" verticalDpi="1200" orientation="landscape" paperSize="9" scale="66" r:id="rId1"/>
  <headerFooter alignWithMargins="0">
    <oddHeader>&amp;CI Tabela de índices aplicável ao exercício de 2004.</oddHeader>
    <oddFooter>&amp;RPag.: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TCE/PI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 Machado</dc:creator>
  <cp:keywords/>
  <dc:description/>
  <cp:lastModifiedBy>Rogério Gales</cp:lastModifiedBy>
  <cp:lastPrinted>2003-10-07T15:37:52Z</cp:lastPrinted>
  <dcterms:created xsi:type="dcterms:W3CDTF">1998-06-19T14:23:51Z</dcterms:created>
  <dcterms:modified xsi:type="dcterms:W3CDTF">2003-10-09T11:17:16Z</dcterms:modified>
  <cp:category/>
  <cp:version/>
  <cp:contentType/>
  <cp:contentStatus/>
</cp:coreProperties>
</file>